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391 ELEMENTOS DEPORTIVOS/"/>
    </mc:Choice>
  </mc:AlternateContent>
  <xr:revisionPtr revIDLastSave="140" documentId="13_ncr:1_{D6E65FFC-8D15-4D3C-AE3C-FA49444F2744}" xr6:coauthVersionLast="47" xr6:coauthVersionMax="47" xr10:uidLastSave="{BB6E3FD9-C81D-49BC-9937-37EA6AE5C540}"/>
  <bookViews>
    <workbookView xWindow="10695" yWindow="0" windowWidth="11010" windowHeight="12885" xr2:uid="{00000000-000D-0000-FFFF-FFFF00000000}"/>
  </bookViews>
  <sheets>
    <sheet name="Hoja1" sheetId="1" r:id="rId1"/>
    <sheet name="Hoja2" sheetId="2" state="hidden" r:id="rId2"/>
  </sheets>
  <definedNames>
    <definedName name="_xlnm.Print_Area" localSheetId="0">Hoja1!$A$1:$O$61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3" i="1" l="1"/>
  <c r="H43" i="1"/>
  <c r="K43" i="1" s="1"/>
  <c r="L42" i="1"/>
  <c r="H42" i="1"/>
  <c r="K42" i="1" s="1"/>
  <c r="L41" i="1"/>
  <c r="H41" i="1"/>
  <c r="K41" i="1" s="1"/>
  <c r="L40" i="1"/>
  <c r="M40" i="1" s="1"/>
  <c r="H40" i="1"/>
  <c r="K40" i="1" s="1"/>
  <c r="L39" i="1"/>
  <c r="H39" i="1"/>
  <c r="K39" i="1" s="1"/>
  <c r="L38" i="1"/>
  <c r="H38" i="1"/>
  <c r="K38" i="1" s="1"/>
  <c r="L37" i="1"/>
  <c r="H37" i="1"/>
  <c r="K37" i="1" s="1"/>
  <c r="L36" i="1"/>
  <c r="H36" i="1"/>
  <c r="K36" i="1" s="1"/>
  <c r="L35" i="1"/>
  <c r="H35" i="1"/>
  <c r="K35" i="1" s="1"/>
  <c r="L34" i="1"/>
  <c r="H34" i="1"/>
  <c r="K34" i="1" s="1"/>
  <c r="L33" i="1"/>
  <c r="H33" i="1"/>
  <c r="K33" i="1" s="1"/>
  <c r="L32" i="1"/>
  <c r="H32" i="1"/>
  <c r="K32" i="1" s="1"/>
  <c r="L31" i="1"/>
  <c r="H31" i="1"/>
  <c r="K31" i="1" s="1"/>
  <c r="L30" i="1"/>
  <c r="H30" i="1"/>
  <c r="K30" i="1" s="1"/>
  <c r="L29" i="1"/>
  <c r="H29" i="1"/>
  <c r="K29" i="1" s="1"/>
  <c r="L28" i="1"/>
  <c r="H28" i="1"/>
  <c r="K28" i="1" s="1"/>
  <c r="L27" i="1"/>
  <c r="H27" i="1"/>
  <c r="K27" i="1" s="1"/>
  <c r="L26" i="1"/>
  <c r="H26" i="1"/>
  <c r="K26" i="1" s="1"/>
  <c r="L25" i="1"/>
  <c r="H25" i="1"/>
  <c r="K25" i="1" s="1"/>
  <c r="L24" i="1"/>
  <c r="N24" i="1" s="1"/>
  <c r="H24" i="1"/>
  <c r="K24" i="1" s="1"/>
  <c r="L23" i="1"/>
  <c r="N23" i="1" s="1"/>
  <c r="H23" i="1"/>
  <c r="K23" i="1" s="1"/>
  <c r="L22" i="1"/>
  <c r="H22" i="1"/>
  <c r="K22" i="1" s="1"/>
  <c r="L21" i="1"/>
  <c r="H21" i="1"/>
  <c r="K21" i="1" s="1"/>
  <c r="L20" i="1"/>
  <c r="H20" i="1"/>
  <c r="K20" i="1" s="1"/>
  <c r="O48" i="1"/>
  <c r="M21" i="1" l="1"/>
  <c r="M25" i="1"/>
  <c r="M29" i="1"/>
  <c r="M35" i="1"/>
  <c r="M39" i="1"/>
  <c r="M43" i="1"/>
  <c r="N21" i="1"/>
  <c r="N25" i="1"/>
  <c r="N29" i="1"/>
  <c r="N33" i="1"/>
  <c r="N37" i="1"/>
  <c r="N39" i="1"/>
  <c r="N43" i="1"/>
  <c r="M26" i="1"/>
  <c r="M22" i="1"/>
  <c r="M24" i="1"/>
  <c r="O24" i="1" s="1"/>
  <c r="M30" i="1"/>
  <c r="N26" i="1"/>
  <c r="N32" i="1"/>
  <c r="N40" i="1"/>
  <c r="O40" i="1" s="1"/>
  <c r="M28" i="1"/>
  <c r="M32" i="1"/>
  <c r="M34" i="1"/>
  <c r="M36" i="1"/>
  <c r="M38" i="1"/>
  <c r="M42" i="1"/>
  <c r="N22" i="1"/>
  <c r="O22" i="1" s="1"/>
  <c r="N28" i="1"/>
  <c r="N30" i="1"/>
  <c r="N34" i="1"/>
  <c r="N36" i="1"/>
  <c r="N38" i="1"/>
  <c r="N42" i="1"/>
  <c r="M23" i="1"/>
  <c r="O23" i="1" s="1"/>
  <c r="M27" i="1"/>
  <c r="M31" i="1"/>
  <c r="M33" i="1"/>
  <c r="M37" i="1"/>
  <c r="M41" i="1"/>
  <c r="N27" i="1"/>
  <c r="N31" i="1"/>
  <c r="N35" i="1"/>
  <c r="O35" i="1" s="1"/>
  <c r="N41" i="1"/>
  <c r="N20" i="1"/>
  <c r="M20" i="1"/>
  <c r="O33" i="1" l="1"/>
  <c r="O30" i="1"/>
  <c r="O43" i="1"/>
  <c r="O31" i="1"/>
  <c r="O25" i="1"/>
  <c r="O29" i="1"/>
  <c r="O26" i="1"/>
  <c r="O38" i="1"/>
  <c r="O21" i="1"/>
  <c r="O34" i="1"/>
  <c r="O36" i="1"/>
  <c r="O32" i="1"/>
  <c r="O27" i="1"/>
  <c r="O37" i="1"/>
  <c r="O28" i="1"/>
  <c r="O41" i="1"/>
  <c r="O42" i="1"/>
  <c r="O39" i="1"/>
  <c r="O20" i="1"/>
  <c r="O49" i="1"/>
  <c r="O50" i="1" s="1"/>
  <c r="O51" i="1" l="1"/>
  <c r="O52" i="1" s="1"/>
  <c r="O45" i="1" l="1"/>
  <c r="O44" i="1" l="1"/>
  <c r="O46" i="1" l="1"/>
  <c r="O47" i="1" l="1"/>
  <c r="O5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<sst xmlns="http://schemas.openxmlformats.org/spreadsheetml/2006/main" count="93" uniqueCount="71">
  <si>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</si>
  <si>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</si>
  <si>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</si>
  <si>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</si>
  <si>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</si>
  <si>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</si>
  <si>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</si>
  <si>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</si>
  <si>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</si>
  <si>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</si>
  <si>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</si>
  <si>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</si>
  <si>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</si>
  <si>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</si>
  <si>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</si>
  <si>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</si>
  <si>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</si>
  <si>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</si>
  <si>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</si>
  <si>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</si>
  <si>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</si>
  <si>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</si>
  <si>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</si>
  <si>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</si>
  <si>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</si>
  <si>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</si>
  <si>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</si>
  <si>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</si>
  <si>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</si>
  <si>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</si>
  <si>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</si>
  <si>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</si>
  <si>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</si>
  <si>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</si>
  <si>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</si>
  <si>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</si>
  <si>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</si>
  <si>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</si>
  <si>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</si>
  <si>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</si>
  <si>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</si>
  <si>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</si>
  <si>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</si>
  <si>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</si>
  <si>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BALÓN DE BALONCESTO MARCA RECONOCIDA APROBADO POR LA FIBA. Balón profesional de baloncesto para superficie de juego de madera y/o baldosa, categoría 7 para hombre, Alta retención de aire, Precisión en el lanzamiento, Mayor alcance del disparo, Durabilidad, Alta duración, Mayor absorción de humedad, Peso estable para mayor control, Calidad certificada, 580 a 650 g, Circunferencia 75 a 78 cm, Rebote de 120 a 140 cm.</t>
  </si>
  <si>
    <t>BALÓN DE BALONCESTO MARCA RECONOCIDA APROBADO POR LA FIFA. Balón profesional de baloncesto para superficie de juego de madera y/o baldosa, categoría 6 para mujer, Alta retención de aire, Precisión en el lanzamiento, Mayor alcance del disparo, Durabilidad, Alta duración, Mayor absorción de humedad, Peso estable para mayor control, Calidad certificada, 580 a 650 g, Circunferencia 75 a 78 cm, Rebote de 120 a 140 cm.</t>
  </si>
  <si>
    <t>BALON DE FUTBOL SALA PROFESIONAL MARCA RECONOCIDA: Cumple especificaciones técnicas de la FIFA, Thermotech, Precisión, Total esfericidad sin pérdida de aire (Balón más aerodinámico), Peso: 400 g – 440 g, Circunferencia: 62 a 64 cm, Rebote: 50 a 65 cm, peso 0,42 kg, dimensiones 19x19x19 cm</t>
  </si>
  <si>
    <t>BALON DE RUGBY PROFESIONAL MARCA RECONOCIDA: Balón de Rugby N 5 de la federación colombiana de rugby ideal para entrenamientos y encuentros oficiales elaborado en tela Hydrotech, cosido a mano, tejidos técnicos y laminas impermeables que se combinan para mejorar la vida útil del balón, medidas aprobadas por la IRB. </t>
  </si>
  <si>
    <t>BALON DE VOLEIBOL MARCA RECONOCIDA:  Fabricado en cuero super soft, suavidad excelente, absorción de la humedad, 18 paneles con refuerzo interior, diseño 18 paneles, estructura laminado, neumático butilo, tamaño 5, superficie lisa, terreno de juego interiores. </t>
  </si>
  <si>
    <t>BALON PARA FUTBOL MARCA RECONOCIDA: Balón para futbol No. 5 profesional,), cámara interior de butilo de dos capas,  total retención de aire, Nylon de alta tenacidad, retención óptima de la forma para una mejor trayectoria, capa micro porosa en elastómero de alta resiliencia, para un disparo con mayor velocidad, backing hibrido de EVA y EPDM con mayor espesor, para una máxima suavidad, adhesivo vulcanizable de alta especificación, cubierta en cuero PU, con pliegues en los extremos a 90° para encapsular el ensamble, proporcionando larga vida al balón. Circunferencia de 68-70cm, peso 410 - 450 g, rebote 125 - 155 cm.</t>
  </si>
  <si>
    <t>BOLA DE TENIS DE CAMPO PROFESIONAL DURA WEAVE: Bola de tenis de campo para competencia marca reconocida frasco por 3 bolas </t>
  </si>
  <si>
    <t>BOLA DE TENIS DE CAMPO PROFESIONAL PUNTO VERDE: Bola de tenis de campo para competencia marca reconocida frasco por 3 bolas </t>
  </si>
  <si>
    <t>BOLA DE TENIS DE MESA (3 ESTRELLAS) MARCA RECONOCIDA caja por 6 unidades:  pelota de competición aprobada por la ITTF con material plástico ABS, Garantiza el mismo grosor y dureza por toda la pelota y aumenta considerablemente la durabilidad, De alta calidad, buena prestación, rotación, bote y características de vuelo, confirmadas con test prácticos que prueben la calidad</t>
  </si>
  <si>
    <t>MALLA PARA VOLEIBOL MARCA RECONOCIDA: en material de polipropileno y nylon tejido de 4mm. cuadros tejidos de 10cm x 10cm medidas oficiales fivb. 9,5m de largo x 1m de alto. borde superior blanco en lona de 7cm, borde inferior negro en lona de 5cm y bordes laterales en lona color blanco de 5cm. incluye cable de acero forrado.</t>
  </si>
  <si>
    <t>PAR MALLAS DE FUTBOL SALA: con 2 redes para porterías reglamentarias de fútbol sala en material de polipropileno sin nudo de 4 mm y malla de 100 mm, de alta tenacidad, Dimensiones: 3x2x1x1.5 m, Color amarillo o blanco, Marca reconocida.</t>
  </si>
  <si>
    <t>JUEGO DE CARTAS UNO 108 cartas: 25 de cada color (rojo, verde, azul y amarillo), cartas acción (saltar, flechas sentido, +2) y las cartas comodín sencillo y +4.</t>
  </si>
  <si>
    <t>JUEGO DE RANA (Con Plotter):  con 8 argollas 3 sapos cromados y tablero de puntos,2 ganchos de Moñona, dimensiones de la mesa altura de 80 a 90 cm largo y ancho 50 x 50 cm.</t>
  </si>
  <si>
    <t>EQUIPO DE EQUILIBRIO BOSU, inflado cúpula de goma gruesa, en material antiexplosivo con una superficie de 25 pulgadas. Especial para personas con peso max, 120 kg, materiales de alta resistencia</t>
  </si>
  <si>
    <t>MALLA PARA MESA DE PING PONG: Malla y soporte ping pong tenis de mesa con soporte , No tiene brillo color azul, malla con soporte premium con el tradicional de tornillo de inserción. Tensión ajustable en altura que, con tradicional sistema de tornillo de inserción, tensión ajustable en altura, de alta durabilidad y de marca reconocida.</t>
  </si>
  <si>
    <t>PAR DE RAQUETA DE PING PONG TENIS DE MESA Profesional Marca Reconocida mango solido hecho en madera su diámetro es de 15 cm y cuenta con dos cauchos hechos en goma a cada lado de color Rojo y Negro.</t>
  </si>
  <si>
    <t>PAR DE MALLAS PARA FUTBOL: tipo cabaña con 2, para porterías reglamentarias de fútbol, material en polipropileno sin nudo, calibre de 4 mm de alta tenacidad y durabilidad según normativa de futbol, marca reconocida, color amarillo o blanco. </t>
  </si>
  <si>
    <t>PLATOS DE ULTIMATE MARCA RECONOCIDA para deporte: Peso 175 gr, diámetro 275 mm (+/- 3 mm), altura 32 mm (+/- 2 mm), color blanco hueso.  </t>
  </si>
  <si>
    <t>PAR RAQUETAS DE TENIS DE CAMPO MARCA RECONOCIDA: largo 73.7 cm, raqueta intermedio avanzado  fibras trenzadas dobles para mejorar la sensación y la estabilidad. </t>
  </si>
  <si>
    <t>ESCUDO DE TACKLE SENIOR para deporte: Diseñado para trabajar y mejorar la técnica de tackle. Favorece la posición correcta de la cabeza para empujar y tacklear, Forro de PVC de alta resistencia, Relleno en espuma de alta densidad.</t>
  </si>
  <si>
    <t>PAR POMPONES PROFESIONALES para Gimnasia: para baile cheer de 32 cm con asa de anillos en papel metalizado dorado y platico verde de alta calidad.</t>
  </si>
  <si>
    <t>PLANO INCLINADO PARA GIMNASIA:  de espuma naranja densidad 26 de 1, 20 cm metro de largo x 1 m de ancho 80 cm de alto por un lado y 20 cm de alto por el otro lado forrado en lona carpa camión con cremallera reforzada</t>
  </si>
  <si>
    <t>CILINDRO PARA GIMNASIA: de espuma naranja densidad 26 de 1 metro de diámetro x 120 de alto forrado en lona carpa camión con cremallera reforzada</t>
  </si>
  <si>
    <t>MINITRAMP O TRAMPOLIN DE GIMNASIA: fabricado en tubo de hierro de 1 1/5 pulgada de 1.20 Cms * 1.20 cm graduable de altura por ambos lados de 30 a 50 cm, con 24 resortes de 1 pulgada de diámetro fabricado en alambre 4 milímetros de 22 cm de largo 49 vueltas con parche en lona de 55 cm x 55 cm con 24 argollas de acero y correas reforzadas, con protector de espuma forrado en lona morral.</t>
  </si>
  <si>
    <t>UNIDAD</t>
  </si>
  <si>
    <t>FRASCO</t>
  </si>
  <si>
    <t>CAJA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</si>
</sst>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3" fillId="0" borderId="1" xfId="0" applyFont="1" applyBorder="1" applyAlignment="1" applyProtection="1">
      <alignment vertical="center"/>
      <protection hidden="1"/>
    </xf>
    <xf numFmtId="0" fontId="3" fillId="2" borderId="0" xfId="0" applyFont="1" applyFill="1" applyAlignment="1" applyProtection="1">
      <alignment horizontal="center" vertical="center" wrapText="1"/>
      <protection hidden="1"/>
    </xf>
    <xf numFmtId="0" fontId="3" fillId="2" borderId="14" xfId="0" applyFont="1" applyFill="1" applyBorder="1" applyAlignment="1" applyProtection="1">
      <alignment vertical="center" wrapText="1"/>
      <protection hidden="1"/>
    </xf>
    <xf numFmtId="0" fontId="1" fillId="0" borderId="27" xfId="0" applyFont="1" applyBorder="1" applyAlignment="1">
      <alignment horizontal="center" vertical="center" wrapText="1"/>
    </xf>
    <xf numFmtId="0" fontId="1" fillId="2" borderId="0" xfId="0" applyFont="1" applyFill="1" applyAlignment="1" applyProtection="1">
      <alignment wrapText="1"/>
      <protection hidden="1"/>
    </xf>
    <xf numFmtId="43" fontId="0" fillId="2" borderId="0" xfId="0" applyNumberFormat="1" applyFill="1" applyAlignment="1" applyProtection="1">
      <alignment vertical="center"/>
      <protection hidden="1"/>
    </xf>
    <xf numFmtId="43" fontId="12" fillId="35" borderId="1" xfId="4" applyFont="1" applyFill="1" applyBorder="1" applyAlignment="1" applyProtection="1">
      <alignment horizontal="center" vertical="center"/>
      <protection locked="0"/>
    </xf>
    <xf numFmtId="0" fontId="1" fillId="0" borderId="27" xfId="0" applyFont="1" applyBorder="1" applyAlignment="1">
      <alignment wrapText="1"/>
    </xf>
    <xf numFmtId="0" fontId="4" fillId="0" borderId="1" xfId="0" applyFont="1" applyBorder="1" applyAlignment="1" applyProtection="1">
      <alignment horizontal="center" vertical="center" wrapText="1"/>
      <protection hidden="1"/>
    </xf>
    <xf numFmtId="0" fontId="6" fillId="2" borderId="15"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9" fillId="2" borderId="0" xfId="0" applyFont="1" applyFill="1" applyAlignment="1" applyProtection="1">
      <alignment horizontal="center" wrapText="1"/>
      <protection hidden="1"/>
    </xf>
    <xf numFmtId="0" fontId="1" fillId="2" borderId="0" xfId="0" applyFont="1" applyFill="1" applyAlignment="1" applyProtection="1">
      <alignment horizontal="center"/>
      <protection locked="0"/>
    </xf>
    <xf numFmtId="0" fontId="1" fillId="2" borderId="28" xfId="0" applyFont="1" applyFill="1" applyBorder="1" applyAlignment="1" applyProtection="1">
      <alignment horizontal="center"/>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1"/>
  <sheetViews>
    <sheetView tabSelected="1" view="pageBreakPreview" topLeftCell="E41" zoomScale="85" zoomScaleNormal="85" zoomScaleSheetLayoutView="85" zoomScalePageLayoutView="55" workbookViewId="0">
      <selection activeCell="F20" sqref="F20:F43"/>
    </sheetView>
  </sheetViews>
  <sheetFormatPr baseColWidth="10" defaultColWidth="11.42578125" defaultRowHeight="15" x14ac:dyDescent="0.25"/>
  <cols>
    <col min="1" max="1" width="19.85546875" style="7" customWidth="1"/>
    <col min="2" max="2" width="60.28515625" style="7" customWidth="1"/>
    <col min="3" max="3" width="15.28515625" style="7" customWidth="1"/>
    <col min="4" max="4" width="16.140625" style="7" customWidth="1"/>
    <col min="5" max="5" width="17" style="7" customWidth="1"/>
    <col min="6" max="6" width="17.85546875" style="7" customWidth="1"/>
    <col min="7" max="7" width="12.85546875" style="7" customWidth="1"/>
    <col min="8" max="8" width="15" style="7" customWidth="1"/>
    <col min="9" max="9" width="20.28515625" style="7" customWidth="1"/>
    <col min="10" max="10" width="15" style="7" customWidth="1"/>
    <col min="11" max="11" width="17.85546875" style="9" customWidth="1"/>
    <col min="12" max="13" width="16.7109375" style="9" customWidth="1"/>
    <col min="14" max="14" width="14.7109375" style="9" customWidth="1"/>
    <col min="15" max="15" width="18.7109375" style="9" customWidth="1"/>
    <col min="16" max="16" width="21" style="9" customWidth="1"/>
    <col min="17" max="16384" width="11.42578125" style="9"/>
  </cols>
  <sheetData>
    <row r="1" spans="1:15" x14ac:dyDescent="0.25">
      <c r="F1" s="8"/>
    </row>
    <row r="2" spans="1:15" ht="15.75" customHeight="1" x14ac:dyDescent="0.25">
      <c r="A2" s="58"/>
      <c r="B2" s="59" t="s">
        <v>0</v>
      </c>
      <c r="C2" s="59"/>
      <c r="D2" s="59"/>
      <c r="E2" s="59"/>
      <c r="F2" s="59"/>
      <c r="G2" s="59"/>
      <c r="H2" s="59"/>
      <c r="I2" s="59"/>
      <c r="J2" s="59"/>
      <c r="K2" s="59"/>
      <c r="L2" s="59"/>
      <c r="M2" s="59"/>
      <c r="N2" s="38" t="s">
        <v>37</v>
      </c>
      <c r="O2" s="38"/>
    </row>
    <row r="3" spans="1:15" ht="15.75" customHeight="1" x14ac:dyDescent="0.25">
      <c r="A3" s="58"/>
      <c r="B3" s="59" t="s">
        <v>1</v>
      </c>
      <c r="C3" s="59"/>
      <c r="D3" s="59"/>
      <c r="E3" s="59"/>
      <c r="F3" s="59"/>
      <c r="G3" s="59"/>
      <c r="H3" s="59"/>
      <c r="I3" s="59"/>
      <c r="J3" s="59"/>
      <c r="K3" s="59"/>
      <c r="L3" s="59"/>
      <c r="M3" s="59"/>
      <c r="N3" s="38" t="s">
        <v>40</v>
      </c>
      <c r="O3" s="38"/>
    </row>
    <row r="4" spans="1:15" ht="16.5" customHeight="1" x14ac:dyDescent="0.25">
      <c r="A4" s="58"/>
      <c r="B4" s="59" t="s">
        <v>36</v>
      </c>
      <c r="C4" s="59"/>
      <c r="D4" s="59"/>
      <c r="E4" s="59"/>
      <c r="F4" s="59"/>
      <c r="G4" s="59"/>
      <c r="H4" s="59"/>
      <c r="I4" s="59"/>
      <c r="J4" s="59"/>
      <c r="K4" s="59"/>
      <c r="L4" s="59"/>
      <c r="M4" s="59"/>
      <c r="N4" s="38" t="s">
        <v>41</v>
      </c>
      <c r="O4" s="38"/>
    </row>
    <row r="5" spans="1:15" ht="15" customHeight="1" x14ac:dyDescent="0.25">
      <c r="A5" s="58"/>
      <c r="B5" s="59"/>
      <c r="C5" s="59"/>
      <c r="D5" s="59"/>
      <c r="E5" s="59"/>
      <c r="F5" s="59"/>
      <c r="G5" s="59"/>
      <c r="H5" s="59"/>
      <c r="I5" s="59"/>
      <c r="J5" s="59"/>
      <c r="K5" s="59"/>
      <c r="L5" s="59"/>
      <c r="M5" s="59"/>
      <c r="N5" s="38" t="s">
        <v>38</v>
      </c>
      <c r="O5" s="38"/>
    </row>
    <row r="7" spans="1:15" x14ac:dyDescent="0.25">
      <c r="A7" s="10" t="s">
        <v>39</v>
      </c>
    </row>
    <row r="8" spans="1:15" x14ac:dyDescent="0.25">
      <c r="A8" s="10"/>
    </row>
    <row r="9" spans="1:15" x14ac:dyDescent="0.25">
      <c r="A9" s="11" t="s">
        <v>29</v>
      </c>
    </row>
    <row r="10" spans="1:15" ht="25.5" customHeight="1" x14ac:dyDescent="0.25">
      <c r="A10" s="41" t="s">
        <v>28</v>
      </c>
      <c r="B10" s="41"/>
      <c r="C10" s="12"/>
      <c r="E10" s="13" t="s">
        <v>21</v>
      </c>
      <c r="F10" s="45"/>
      <c r="G10" s="46"/>
      <c r="K10" s="14" t="s">
        <v>16</v>
      </c>
      <c r="L10" s="47"/>
      <c r="M10" s="48"/>
      <c r="N10" s="49"/>
    </row>
    <row r="11" spans="1:15" ht="15.75" thickBot="1" x14ac:dyDescent="0.3">
      <c r="A11" s="12"/>
      <c r="B11" s="12"/>
      <c r="C11" s="12"/>
      <c r="E11" s="15"/>
      <c r="F11" s="15"/>
      <c r="G11" s="15"/>
      <c r="K11" s="16"/>
      <c r="L11" s="17"/>
      <c r="M11" s="17"/>
      <c r="N11" s="17"/>
    </row>
    <row r="12" spans="1:15" ht="30.75" customHeight="1" thickBot="1" x14ac:dyDescent="0.3">
      <c r="A12" s="52" t="s">
        <v>26</v>
      </c>
      <c r="B12" s="53"/>
      <c r="C12" s="18"/>
      <c r="D12" s="42" t="s">
        <v>17</v>
      </c>
      <c r="E12" s="43"/>
      <c r="F12" s="43"/>
      <c r="G12" s="44"/>
      <c r="H12" s="6"/>
      <c r="I12" s="26"/>
      <c r="J12" s="26"/>
      <c r="K12" s="16"/>
    </row>
    <row r="13" spans="1:15" ht="15.75" thickBot="1" x14ac:dyDescent="0.3">
      <c r="A13" s="54"/>
      <c r="B13" s="55"/>
      <c r="C13" s="18"/>
      <c r="D13" s="17"/>
      <c r="E13" s="15"/>
      <c r="F13" s="15"/>
      <c r="G13" s="15"/>
      <c r="K13" s="16"/>
    </row>
    <row r="14" spans="1:15" ht="30" customHeight="1" thickBot="1" x14ac:dyDescent="0.3">
      <c r="A14" s="54"/>
      <c r="B14" s="55"/>
      <c r="C14" s="18"/>
      <c r="D14" s="42" t="s">
        <v>18</v>
      </c>
      <c r="E14" s="43"/>
      <c r="F14" s="43"/>
      <c r="G14" s="44"/>
      <c r="H14" s="6"/>
      <c r="I14" s="26"/>
      <c r="J14" s="26"/>
      <c r="K14" s="16"/>
    </row>
    <row r="15" spans="1:15" ht="18.75" customHeight="1" thickBot="1" x14ac:dyDescent="0.3">
      <c r="A15" s="54"/>
      <c r="B15" s="55"/>
      <c r="C15" s="18"/>
      <c r="E15" s="15"/>
      <c r="F15" s="15"/>
      <c r="G15" s="15"/>
      <c r="K15" s="16"/>
    </row>
    <row r="16" spans="1:15" ht="24" customHeight="1" thickBot="1" x14ac:dyDescent="0.3">
      <c r="A16" s="56"/>
      <c r="B16" s="57"/>
      <c r="C16" s="18"/>
      <c r="D16" s="42" t="s">
        <v>22</v>
      </c>
      <c r="E16" s="43"/>
      <c r="F16" s="43"/>
      <c r="G16" s="44"/>
      <c r="H16" s="6"/>
      <c r="I16" s="26"/>
      <c r="J16" s="26"/>
      <c r="K16" s="16"/>
      <c r="L16" s="17"/>
      <c r="M16" s="17"/>
      <c r="N16" s="17"/>
    </row>
    <row r="17" spans="1:15" x14ac:dyDescent="0.25">
      <c r="A17" s="12"/>
      <c r="B17" s="12"/>
      <c r="C17" s="12"/>
      <c r="E17" s="15"/>
      <c r="F17" s="15"/>
      <c r="G17" s="15"/>
      <c r="K17" s="16"/>
      <c r="L17" s="17"/>
      <c r="M17" s="17"/>
      <c r="N17" s="17"/>
    </row>
    <row r="19" spans="1:15" s="22" customFormat="1" ht="111.75" customHeight="1" x14ac:dyDescent="0.25">
      <c r="A19" s="19" t="s">
        <v>27</v>
      </c>
      <c r="B19" s="19" t="s">
        <v>2</v>
      </c>
      <c r="C19" s="19" t="s">
        <v>19</v>
      </c>
      <c r="D19" s="19" t="s">
        <v>3</v>
      </c>
      <c r="E19" s="19" t="s">
        <v>23</v>
      </c>
      <c r="F19" s="20" t="s">
        <v>4</v>
      </c>
      <c r="G19" s="21" t="s">
        <v>25</v>
      </c>
      <c r="H19" s="20" t="s">
        <v>5</v>
      </c>
      <c r="I19" s="20" t="s">
        <v>31</v>
      </c>
      <c r="J19" s="20" t="s">
        <v>34</v>
      </c>
      <c r="K19" s="20" t="s">
        <v>6</v>
      </c>
      <c r="L19" s="20" t="s">
        <v>7</v>
      </c>
      <c r="M19" s="20" t="s">
        <v>8</v>
      </c>
      <c r="N19" s="20" t="s">
        <v>30</v>
      </c>
      <c r="O19" s="20" t="s">
        <v>9</v>
      </c>
    </row>
    <row r="20" spans="1:15" s="22" customFormat="1" ht="114" x14ac:dyDescent="0.2">
      <c r="A20" s="30">
        <v>1</v>
      </c>
      <c r="B20" s="37" t="s">
        <v>44</v>
      </c>
      <c r="C20" s="29"/>
      <c r="D20" s="33">
        <v>25</v>
      </c>
      <c r="E20" s="33" t="s">
        <v>68</v>
      </c>
      <c r="F20" s="36"/>
      <c r="G20" s="25">
        <v>0</v>
      </c>
      <c r="H20" s="1">
        <f t="shared" ref="H20" si="0">+ROUND(F20*G20,0)</f>
        <v>0</v>
      </c>
      <c r="I20" s="25">
        <v>0</v>
      </c>
      <c r="J20" s="1"/>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2" customFormat="1" ht="114" x14ac:dyDescent="0.2">
      <c r="A21" s="30">
        <v>2</v>
      </c>
      <c r="B21" s="37" t="s">
        <v>45</v>
      </c>
      <c r="C21" s="29"/>
      <c r="D21" s="33">
        <v>25</v>
      </c>
      <c r="E21" s="33" t="s">
        <v>68</v>
      </c>
      <c r="F21" s="36"/>
      <c r="G21" s="25">
        <v>0</v>
      </c>
      <c r="H21" s="1">
        <f t="shared" ref="H21:H43" si="6">+ROUND(F21*G21,0)</f>
        <v>0</v>
      </c>
      <c r="I21" s="25">
        <v>0</v>
      </c>
      <c r="J21" s="1"/>
      <c r="K21" s="1">
        <f t="shared" ref="K21:K43" si="7">ROUND(F21+H21+J21,0)</f>
        <v>0</v>
      </c>
      <c r="L21" s="1">
        <f t="shared" ref="L21:L43" si="8">ROUND(F21*D21,0)</f>
        <v>0</v>
      </c>
      <c r="M21" s="1">
        <f t="shared" ref="M21:M43" si="9">ROUND(L21*G21,0)</f>
        <v>0</v>
      </c>
      <c r="N21" s="1">
        <f t="shared" ref="N21:N43" si="10">ROUND(L21*I21,0)</f>
        <v>0</v>
      </c>
      <c r="O21" s="2">
        <f t="shared" ref="O21:O43" si="11">ROUND(L21+N21+M21,0)</f>
        <v>0</v>
      </c>
    </row>
    <row r="22" spans="1:15" s="22" customFormat="1" ht="85.5" x14ac:dyDescent="0.2">
      <c r="A22" s="30">
        <v>3</v>
      </c>
      <c r="B22" s="37" t="s">
        <v>46</v>
      </c>
      <c r="C22" s="29"/>
      <c r="D22" s="33">
        <v>87</v>
      </c>
      <c r="E22" s="33" t="s">
        <v>68</v>
      </c>
      <c r="F22" s="36"/>
      <c r="G22" s="25">
        <v>0</v>
      </c>
      <c r="H22" s="1">
        <f t="shared" si="6"/>
        <v>0</v>
      </c>
      <c r="I22" s="25">
        <v>0</v>
      </c>
      <c r="J22" s="1"/>
      <c r="K22" s="1">
        <f t="shared" si="7"/>
        <v>0</v>
      </c>
      <c r="L22" s="1">
        <f t="shared" si="8"/>
        <v>0</v>
      </c>
      <c r="M22" s="1">
        <f t="shared" si="9"/>
        <v>0</v>
      </c>
      <c r="N22" s="1">
        <f t="shared" si="10"/>
        <v>0</v>
      </c>
      <c r="O22" s="2">
        <f t="shared" si="11"/>
        <v>0</v>
      </c>
    </row>
    <row r="23" spans="1:15" s="22" customFormat="1" ht="85.5" x14ac:dyDescent="0.2">
      <c r="A23" s="30">
        <v>4</v>
      </c>
      <c r="B23" s="37" t="s">
        <v>47</v>
      </c>
      <c r="C23" s="29"/>
      <c r="D23" s="33">
        <v>30</v>
      </c>
      <c r="E23" s="33" t="s">
        <v>68</v>
      </c>
      <c r="F23" s="36"/>
      <c r="G23" s="25">
        <v>0</v>
      </c>
      <c r="H23" s="1">
        <f t="shared" si="6"/>
        <v>0</v>
      </c>
      <c r="I23" s="25">
        <v>0</v>
      </c>
      <c r="J23" s="1"/>
      <c r="K23" s="1">
        <f t="shared" si="7"/>
        <v>0</v>
      </c>
      <c r="L23" s="1">
        <f t="shared" si="8"/>
        <v>0</v>
      </c>
      <c r="M23" s="1">
        <f t="shared" si="9"/>
        <v>0</v>
      </c>
      <c r="N23" s="1">
        <f t="shared" si="10"/>
        <v>0</v>
      </c>
      <c r="O23" s="2">
        <f t="shared" si="11"/>
        <v>0</v>
      </c>
    </row>
    <row r="24" spans="1:15" s="22" customFormat="1" ht="71.25" x14ac:dyDescent="0.2">
      <c r="A24" s="30">
        <v>5</v>
      </c>
      <c r="B24" s="37" t="s">
        <v>48</v>
      </c>
      <c r="C24" s="29"/>
      <c r="D24" s="33">
        <v>80</v>
      </c>
      <c r="E24" s="33" t="s">
        <v>68</v>
      </c>
      <c r="F24" s="36"/>
      <c r="G24" s="25">
        <v>0</v>
      </c>
      <c r="H24" s="1">
        <f t="shared" si="6"/>
        <v>0</v>
      </c>
      <c r="I24" s="25">
        <v>0</v>
      </c>
      <c r="J24" s="1"/>
      <c r="K24" s="1">
        <f t="shared" si="7"/>
        <v>0</v>
      </c>
      <c r="L24" s="1">
        <f t="shared" si="8"/>
        <v>0</v>
      </c>
      <c r="M24" s="1">
        <f t="shared" si="9"/>
        <v>0</v>
      </c>
      <c r="N24" s="1">
        <f t="shared" si="10"/>
        <v>0</v>
      </c>
      <c r="O24" s="2">
        <f t="shared" si="11"/>
        <v>0</v>
      </c>
    </row>
    <row r="25" spans="1:15" s="22" customFormat="1" ht="156.75" x14ac:dyDescent="0.2">
      <c r="A25" s="30">
        <v>6</v>
      </c>
      <c r="B25" s="37" t="s">
        <v>49</v>
      </c>
      <c r="C25" s="29"/>
      <c r="D25" s="33">
        <v>50</v>
      </c>
      <c r="E25" s="33" t="s">
        <v>68</v>
      </c>
      <c r="F25" s="36"/>
      <c r="G25" s="25">
        <v>0</v>
      </c>
      <c r="H25" s="1">
        <f t="shared" si="6"/>
        <v>0</v>
      </c>
      <c r="I25" s="25">
        <v>0</v>
      </c>
      <c r="J25" s="1"/>
      <c r="K25" s="1">
        <f t="shared" si="7"/>
        <v>0</v>
      </c>
      <c r="L25" s="1">
        <f t="shared" si="8"/>
        <v>0</v>
      </c>
      <c r="M25" s="1">
        <f t="shared" si="9"/>
        <v>0</v>
      </c>
      <c r="N25" s="1">
        <f t="shared" si="10"/>
        <v>0</v>
      </c>
      <c r="O25" s="2">
        <f t="shared" si="11"/>
        <v>0</v>
      </c>
    </row>
    <row r="26" spans="1:15" s="22" customFormat="1" ht="42.75" x14ac:dyDescent="0.2">
      <c r="A26" s="30">
        <v>7</v>
      </c>
      <c r="B26" s="37" t="s">
        <v>50</v>
      </c>
      <c r="C26" s="29"/>
      <c r="D26" s="33">
        <v>20</v>
      </c>
      <c r="E26" s="33" t="s">
        <v>69</v>
      </c>
      <c r="F26" s="36"/>
      <c r="G26" s="25">
        <v>0</v>
      </c>
      <c r="H26" s="1">
        <f t="shared" si="6"/>
        <v>0</v>
      </c>
      <c r="I26" s="25">
        <v>0</v>
      </c>
      <c r="J26" s="1"/>
      <c r="K26" s="1">
        <f t="shared" si="7"/>
        <v>0</v>
      </c>
      <c r="L26" s="1">
        <f t="shared" si="8"/>
        <v>0</v>
      </c>
      <c r="M26" s="1">
        <f t="shared" si="9"/>
        <v>0</v>
      </c>
      <c r="N26" s="1">
        <f t="shared" si="10"/>
        <v>0</v>
      </c>
      <c r="O26" s="2">
        <f t="shared" si="11"/>
        <v>0</v>
      </c>
    </row>
    <row r="27" spans="1:15" s="22" customFormat="1" ht="42.75" x14ac:dyDescent="0.2">
      <c r="A27" s="30">
        <v>8</v>
      </c>
      <c r="B27" s="37" t="s">
        <v>51</v>
      </c>
      <c r="C27" s="29"/>
      <c r="D27" s="33">
        <v>20</v>
      </c>
      <c r="E27" s="33" t="s">
        <v>69</v>
      </c>
      <c r="F27" s="36"/>
      <c r="G27" s="25">
        <v>0</v>
      </c>
      <c r="H27" s="1">
        <f t="shared" si="6"/>
        <v>0</v>
      </c>
      <c r="I27" s="25">
        <v>0</v>
      </c>
      <c r="J27" s="1"/>
      <c r="K27" s="1">
        <f t="shared" si="7"/>
        <v>0</v>
      </c>
      <c r="L27" s="1">
        <f t="shared" si="8"/>
        <v>0</v>
      </c>
      <c r="M27" s="1">
        <f t="shared" si="9"/>
        <v>0</v>
      </c>
      <c r="N27" s="1">
        <f t="shared" si="10"/>
        <v>0</v>
      </c>
      <c r="O27" s="2">
        <f t="shared" si="11"/>
        <v>0</v>
      </c>
    </row>
    <row r="28" spans="1:15" s="22" customFormat="1" ht="105.75" customHeight="1" x14ac:dyDescent="0.2">
      <c r="A28" s="30">
        <v>9</v>
      </c>
      <c r="B28" s="37" t="s">
        <v>52</v>
      </c>
      <c r="C28" s="29"/>
      <c r="D28" s="33">
        <v>60</v>
      </c>
      <c r="E28" s="33" t="s">
        <v>70</v>
      </c>
      <c r="F28" s="36"/>
      <c r="G28" s="25">
        <v>0</v>
      </c>
      <c r="H28" s="1">
        <f t="shared" si="6"/>
        <v>0</v>
      </c>
      <c r="I28" s="25">
        <v>0</v>
      </c>
      <c r="J28" s="1"/>
      <c r="K28" s="1">
        <f t="shared" si="7"/>
        <v>0</v>
      </c>
      <c r="L28" s="1">
        <f t="shared" si="8"/>
        <v>0</v>
      </c>
      <c r="M28" s="1">
        <f t="shared" si="9"/>
        <v>0</v>
      </c>
      <c r="N28" s="1">
        <f t="shared" si="10"/>
        <v>0</v>
      </c>
      <c r="O28" s="2">
        <f t="shared" si="11"/>
        <v>0</v>
      </c>
    </row>
    <row r="29" spans="1:15" s="22" customFormat="1" ht="96" customHeight="1" x14ac:dyDescent="0.2">
      <c r="A29" s="30">
        <v>10</v>
      </c>
      <c r="B29" s="37" t="s">
        <v>53</v>
      </c>
      <c r="C29" s="29"/>
      <c r="D29" s="33">
        <v>16</v>
      </c>
      <c r="E29" s="33" t="s">
        <v>68</v>
      </c>
      <c r="F29" s="36"/>
      <c r="G29" s="25">
        <v>0</v>
      </c>
      <c r="H29" s="1">
        <f t="shared" si="6"/>
        <v>0</v>
      </c>
      <c r="I29" s="25">
        <v>0</v>
      </c>
      <c r="J29" s="1"/>
      <c r="K29" s="1">
        <f t="shared" si="7"/>
        <v>0</v>
      </c>
      <c r="L29" s="1">
        <f t="shared" si="8"/>
        <v>0</v>
      </c>
      <c r="M29" s="1">
        <f t="shared" si="9"/>
        <v>0</v>
      </c>
      <c r="N29" s="1">
        <f t="shared" si="10"/>
        <v>0</v>
      </c>
      <c r="O29" s="2">
        <f t="shared" si="11"/>
        <v>0</v>
      </c>
    </row>
    <row r="30" spans="1:15" s="22" customFormat="1" ht="76.5" customHeight="1" x14ac:dyDescent="0.2">
      <c r="A30" s="30">
        <v>11</v>
      </c>
      <c r="B30" s="37" t="s">
        <v>54</v>
      </c>
      <c r="C30" s="29"/>
      <c r="D30" s="33">
        <v>12</v>
      </c>
      <c r="E30" s="33" t="s">
        <v>68</v>
      </c>
      <c r="F30" s="36"/>
      <c r="G30" s="25">
        <v>0</v>
      </c>
      <c r="H30" s="1">
        <f t="shared" si="6"/>
        <v>0</v>
      </c>
      <c r="I30" s="25">
        <v>0</v>
      </c>
      <c r="J30" s="1"/>
      <c r="K30" s="1">
        <f t="shared" si="7"/>
        <v>0</v>
      </c>
      <c r="L30" s="1">
        <f t="shared" si="8"/>
        <v>0</v>
      </c>
      <c r="M30" s="1">
        <f t="shared" si="9"/>
        <v>0</v>
      </c>
      <c r="N30" s="1">
        <f t="shared" si="10"/>
        <v>0</v>
      </c>
      <c r="O30" s="2">
        <f t="shared" si="11"/>
        <v>0</v>
      </c>
    </row>
    <row r="31" spans="1:15" s="22" customFormat="1" ht="45.75" customHeight="1" x14ac:dyDescent="0.2">
      <c r="A31" s="30">
        <v>12</v>
      </c>
      <c r="B31" s="37" t="s">
        <v>55</v>
      </c>
      <c r="C31" s="29"/>
      <c r="D31" s="33">
        <v>14</v>
      </c>
      <c r="E31" s="33" t="s">
        <v>68</v>
      </c>
      <c r="F31" s="36"/>
      <c r="G31" s="25">
        <v>0</v>
      </c>
      <c r="H31" s="1">
        <f t="shared" si="6"/>
        <v>0</v>
      </c>
      <c r="I31" s="25">
        <v>0</v>
      </c>
      <c r="J31" s="1"/>
      <c r="K31" s="1">
        <f t="shared" si="7"/>
        <v>0</v>
      </c>
      <c r="L31" s="1">
        <f t="shared" si="8"/>
        <v>0</v>
      </c>
      <c r="M31" s="1">
        <f t="shared" si="9"/>
        <v>0</v>
      </c>
      <c r="N31" s="1">
        <f t="shared" si="10"/>
        <v>0</v>
      </c>
      <c r="O31" s="2">
        <f t="shared" si="11"/>
        <v>0</v>
      </c>
    </row>
    <row r="32" spans="1:15" s="22" customFormat="1" ht="66" customHeight="1" x14ac:dyDescent="0.2">
      <c r="A32" s="30">
        <v>13</v>
      </c>
      <c r="B32" s="37" t="s">
        <v>56</v>
      </c>
      <c r="C32" s="29"/>
      <c r="D32" s="33">
        <v>8</v>
      </c>
      <c r="E32" s="33" t="s">
        <v>68</v>
      </c>
      <c r="F32" s="36"/>
      <c r="G32" s="25">
        <v>0</v>
      </c>
      <c r="H32" s="1">
        <f t="shared" si="6"/>
        <v>0</v>
      </c>
      <c r="I32" s="25">
        <v>0</v>
      </c>
      <c r="J32" s="1"/>
      <c r="K32" s="1">
        <f t="shared" si="7"/>
        <v>0</v>
      </c>
      <c r="L32" s="1">
        <f t="shared" si="8"/>
        <v>0</v>
      </c>
      <c r="M32" s="1">
        <f t="shared" si="9"/>
        <v>0</v>
      </c>
      <c r="N32" s="1">
        <f t="shared" si="10"/>
        <v>0</v>
      </c>
      <c r="O32" s="2">
        <f t="shared" si="11"/>
        <v>0</v>
      </c>
    </row>
    <row r="33" spans="1:15" s="22" customFormat="1" ht="61.5" customHeight="1" x14ac:dyDescent="0.2">
      <c r="A33" s="30">
        <v>14</v>
      </c>
      <c r="B33" s="37" t="s">
        <v>57</v>
      </c>
      <c r="C33" s="29"/>
      <c r="D33" s="33">
        <v>3</v>
      </c>
      <c r="E33" s="33" t="s">
        <v>68</v>
      </c>
      <c r="F33" s="36"/>
      <c r="G33" s="25">
        <v>0</v>
      </c>
      <c r="H33" s="1">
        <f t="shared" si="6"/>
        <v>0</v>
      </c>
      <c r="I33" s="25">
        <v>0</v>
      </c>
      <c r="J33" s="1"/>
      <c r="K33" s="1">
        <f t="shared" si="7"/>
        <v>0</v>
      </c>
      <c r="L33" s="1">
        <f t="shared" si="8"/>
        <v>0</v>
      </c>
      <c r="M33" s="1">
        <f t="shared" si="9"/>
        <v>0</v>
      </c>
      <c r="N33" s="1">
        <f t="shared" si="10"/>
        <v>0</v>
      </c>
      <c r="O33" s="2">
        <f t="shared" si="11"/>
        <v>0</v>
      </c>
    </row>
    <row r="34" spans="1:15" s="22" customFormat="1" ht="93.75" customHeight="1" x14ac:dyDescent="0.2">
      <c r="A34" s="30">
        <v>15</v>
      </c>
      <c r="B34" s="37" t="s">
        <v>58</v>
      </c>
      <c r="C34" s="29"/>
      <c r="D34" s="33">
        <v>13</v>
      </c>
      <c r="E34" s="33" t="s">
        <v>68</v>
      </c>
      <c r="F34" s="36"/>
      <c r="G34" s="25">
        <v>0</v>
      </c>
      <c r="H34" s="1">
        <f t="shared" si="6"/>
        <v>0</v>
      </c>
      <c r="I34" s="25">
        <v>0</v>
      </c>
      <c r="J34" s="1"/>
      <c r="K34" s="1">
        <f t="shared" si="7"/>
        <v>0</v>
      </c>
      <c r="L34" s="1">
        <f t="shared" si="8"/>
        <v>0</v>
      </c>
      <c r="M34" s="1">
        <f t="shared" si="9"/>
        <v>0</v>
      </c>
      <c r="N34" s="1">
        <f t="shared" si="10"/>
        <v>0</v>
      </c>
      <c r="O34" s="2">
        <f t="shared" si="11"/>
        <v>0</v>
      </c>
    </row>
    <row r="35" spans="1:15" s="22" customFormat="1" ht="74.25" customHeight="1" x14ac:dyDescent="0.2">
      <c r="A35" s="30">
        <v>16</v>
      </c>
      <c r="B35" s="37" t="s">
        <v>59</v>
      </c>
      <c r="C35" s="29"/>
      <c r="D35" s="33">
        <v>15</v>
      </c>
      <c r="E35" s="33" t="s">
        <v>68</v>
      </c>
      <c r="F35" s="36"/>
      <c r="G35" s="25">
        <v>0</v>
      </c>
      <c r="H35" s="1">
        <f t="shared" si="6"/>
        <v>0</v>
      </c>
      <c r="I35" s="25">
        <v>0</v>
      </c>
      <c r="J35" s="1"/>
      <c r="K35" s="1">
        <f t="shared" si="7"/>
        <v>0</v>
      </c>
      <c r="L35" s="1">
        <f t="shared" si="8"/>
        <v>0</v>
      </c>
      <c r="M35" s="1">
        <f t="shared" si="9"/>
        <v>0</v>
      </c>
      <c r="N35" s="1">
        <f t="shared" si="10"/>
        <v>0</v>
      </c>
      <c r="O35" s="2">
        <f t="shared" si="11"/>
        <v>0</v>
      </c>
    </row>
    <row r="36" spans="1:15" s="22" customFormat="1" ht="71.25" x14ac:dyDescent="0.2">
      <c r="A36" s="30">
        <v>17</v>
      </c>
      <c r="B36" s="37" t="s">
        <v>60</v>
      </c>
      <c r="C36" s="29"/>
      <c r="D36" s="33">
        <v>6</v>
      </c>
      <c r="E36" s="33" t="s">
        <v>68</v>
      </c>
      <c r="F36" s="36"/>
      <c r="G36" s="25">
        <v>0</v>
      </c>
      <c r="H36" s="1">
        <f t="shared" si="6"/>
        <v>0</v>
      </c>
      <c r="I36" s="25">
        <v>0</v>
      </c>
      <c r="J36" s="1"/>
      <c r="K36" s="1">
        <f t="shared" si="7"/>
        <v>0</v>
      </c>
      <c r="L36" s="1">
        <f t="shared" si="8"/>
        <v>0</v>
      </c>
      <c r="M36" s="1">
        <f t="shared" si="9"/>
        <v>0</v>
      </c>
      <c r="N36" s="1">
        <f t="shared" si="10"/>
        <v>0</v>
      </c>
      <c r="O36" s="2">
        <f t="shared" si="11"/>
        <v>0</v>
      </c>
    </row>
    <row r="37" spans="1:15" s="22" customFormat="1" ht="42.75" x14ac:dyDescent="0.2">
      <c r="A37" s="30">
        <v>18</v>
      </c>
      <c r="B37" s="37" t="s">
        <v>61</v>
      </c>
      <c r="C37" s="29"/>
      <c r="D37" s="33">
        <v>25</v>
      </c>
      <c r="E37" s="33" t="s">
        <v>68</v>
      </c>
      <c r="F37" s="36"/>
      <c r="G37" s="25">
        <v>0</v>
      </c>
      <c r="H37" s="1">
        <f t="shared" si="6"/>
        <v>0</v>
      </c>
      <c r="I37" s="25">
        <v>0</v>
      </c>
      <c r="J37" s="1"/>
      <c r="K37" s="1">
        <f t="shared" si="7"/>
        <v>0</v>
      </c>
      <c r="L37" s="1">
        <f t="shared" si="8"/>
        <v>0</v>
      </c>
      <c r="M37" s="1">
        <f t="shared" si="9"/>
        <v>0</v>
      </c>
      <c r="N37" s="1">
        <f t="shared" si="10"/>
        <v>0</v>
      </c>
      <c r="O37" s="2">
        <f t="shared" si="11"/>
        <v>0</v>
      </c>
    </row>
    <row r="38" spans="1:15" s="22" customFormat="1" ht="57" x14ac:dyDescent="0.2">
      <c r="A38" s="30">
        <v>19</v>
      </c>
      <c r="B38" s="37" t="s">
        <v>62</v>
      </c>
      <c r="C38" s="29"/>
      <c r="D38" s="33">
        <v>20</v>
      </c>
      <c r="E38" s="33" t="s">
        <v>68</v>
      </c>
      <c r="F38" s="36"/>
      <c r="G38" s="25">
        <v>0</v>
      </c>
      <c r="H38" s="1">
        <f t="shared" si="6"/>
        <v>0</v>
      </c>
      <c r="I38" s="25">
        <v>0</v>
      </c>
      <c r="J38" s="1"/>
      <c r="K38" s="1">
        <f t="shared" si="7"/>
        <v>0</v>
      </c>
      <c r="L38" s="1">
        <f t="shared" si="8"/>
        <v>0</v>
      </c>
      <c r="M38" s="1">
        <f t="shared" si="9"/>
        <v>0</v>
      </c>
      <c r="N38" s="1">
        <f t="shared" si="10"/>
        <v>0</v>
      </c>
      <c r="O38" s="2">
        <f t="shared" si="11"/>
        <v>0</v>
      </c>
    </row>
    <row r="39" spans="1:15" s="22" customFormat="1" ht="57" x14ac:dyDescent="0.2">
      <c r="A39" s="30">
        <v>20</v>
      </c>
      <c r="B39" s="37" t="s">
        <v>63</v>
      </c>
      <c r="C39" s="29"/>
      <c r="D39" s="33">
        <v>6</v>
      </c>
      <c r="E39" s="33" t="s">
        <v>68</v>
      </c>
      <c r="F39" s="36"/>
      <c r="G39" s="25">
        <v>0</v>
      </c>
      <c r="H39" s="1">
        <f t="shared" si="6"/>
        <v>0</v>
      </c>
      <c r="I39" s="25">
        <v>0</v>
      </c>
      <c r="J39" s="1"/>
      <c r="K39" s="1">
        <f t="shared" si="7"/>
        <v>0</v>
      </c>
      <c r="L39" s="1">
        <f t="shared" si="8"/>
        <v>0</v>
      </c>
      <c r="M39" s="1">
        <f t="shared" si="9"/>
        <v>0</v>
      </c>
      <c r="N39" s="1">
        <f t="shared" si="10"/>
        <v>0</v>
      </c>
      <c r="O39" s="2">
        <f t="shared" si="11"/>
        <v>0</v>
      </c>
    </row>
    <row r="40" spans="1:15" s="22" customFormat="1" ht="42.75" x14ac:dyDescent="0.2">
      <c r="A40" s="30">
        <v>21</v>
      </c>
      <c r="B40" s="37" t="s">
        <v>64</v>
      </c>
      <c r="C40" s="29"/>
      <c r="D40" s="33">
        <v>12</v>
      </c>
      <c r="E40" s="33" t="s">
        <v>68</v>
      </c>
      <c r="F40" s="36"/>
      <c r="G40" s="25">
        <v>0</v>
      </c>
      <c r="H40" s="1">
        <f t="shared" si="6"/>
        <v>0</v>
      </c>
      <c r="I40" s="25">
        <v>0</v>
      </c>
      <c r="J40" s="1"/>
      <c r="K40" s="1">
        <f t="shared" si="7"/>
        <v>0</v>
      </c>
      <c r="L40" s="1">
        <f t="shared" si="8"/>
        <v>0</v>
      </c>
      <c r="M40" s="1">
        <f t="shared" si="9"/>
        <v>0</v>
      </c>
      <c r="N40" s="1">
        <f t="shared" si="10"/>
        <v>0</v>
      </c>
      <c r="O40" s="2">
        <f t="shared" si="11"/>
        <v>0</v>
      </c>
    </row>
    <row r="41" spans="1:15" s="22" customFormat="1" ht="72.75" customHeight="1" x14ac:dyDescent="0.2">
      <c r="A41" s="30">
        <v>22</v>
      </c>
      <c r="B41" s="37" t="s">
        <v>65</v>
      </c>
      <c r="C41" s="29"/>
      <c r="D41" s="33">
        <v>3</v>
      </c>
      <c r="E41" s="33" t="s">
        <v>68</v>
      </c>
      <c r="F41" s="36"/>
      <c r="G41" s="25">
        <v>0</v>
      </c>
      <c r="H41" s="1">
        <f t="shared" si="6"/>
        <v>0</v>
      </c>
      <c r="I41" s="25">
        <v>0</v>
      </c>
      <c r="J41" s="1"/>
      <c r="K41" s="1">
        <f t="shared" si="7"/>
        <v>0</v>
      </c>
      <c r="L41" s="1">
        <f t="shared" si="8"/>
        <v>0</v>
      </c>
      <c r="M41" s="1">
        <f t="shared" si="9"/>
        <v>0</v>
      </c>
      <c r="N41" s="1">
        <f t="shared" si="10"/>
        <v>0</v>
      </c>
      <c r="O41" s="2">
        <f t="shared" si="11"/>
        <v>0</v>
      </c>
    </row>
    <row r="42" spans="1:15" s="22" customFormat="1" ht="51" customHeight="1" x14ac:dyDescent="0.2">
      <c r="A42" s="30">
        <v>23</v>
      </c>
      <c r="B42" s="37" t="s">
        <v>66</v>
      </c>
      <c r="C42" s="29"/>
      <c r="D42" s="33">
        <v>2</v>
      </c>
      <c r="E42" s="33" t="s">
        <v>68</v>
      </c>
      <c r="F42" s="36"/>
      <c r="G42" s="25">
        <v>0</v>
      </c>
      <c r="H42" s="1">
        <f t="shared" si="6"/>
        <v>0</v>
      </c>
      <c r="I42" s="25">
        <v>0</v>
      </c>
      <c r="J42" s="1"/>
      <c r="K42" s="1">
        <f t="shared" si="7"/>
        <v>0</v>
      </c>
      <c r="L42" s="1">
        <f t="shared" si="8"/>
        <v>0</v>
      </c>
      <c r="M42" s="1">
        <f t="shared" si="9"/>
        <v>0</v>
      </c>
      <c r="N42" s="1">
        <f t="shared" si="10"/>
        <v>0</v>
      </c>
      <c r="O42" s="2">
        <f t="shared" si="11"/>
        <v>0</v>
      </c>
    </row>
    <row r="43" spans="1:15" s="22" customFormat="1" ht="119.25" customHeight="1" x14ac:dyDescent="0.2">
      <c r="A43" s="30">
        <v>24</v>
      </c>
      <c r="B43" s="37" t="s">
        <v>67</v>
      </c>
      <c r="C43" s="29"/>
      <c r="D43" s="33">
        <v>3</v>
      </c>
      <c r="E43" s="33" t="s">
        <v>68</v>
      </c>
      <c r="F43" s="36"/>
      <c r="G43" s="25">
        <v>0</v>
      </c>
      <c r="H43" s="1">
        <f t="shared" si="6"/>
        <v>0</v>
      </c>
      <c r="I43" s="25">
        <v>0</v>
      </c>
      <c r="J43" s="1"/>
      <c r="K43" s="1">
        <f t="shared" si="7"/>
        <v>0</v>
      </c>
      <c r="L43" s="1">
        <f t="shared" si="8"/>
        <v>0</v>
      </c>
      <c r="M43" s="1">
        <f t="shared" si="9"/>
        <v>0</v>
      </c>
      <c r="N43" s="1">
        <f t="shared" si="10"/>
        <v>0</v>
      </c>
      <c r="O43" s="2">
        <f t="shared" si="11"/>
        <v>0</v>
      </c>
    </row>
    <row r="44" spans="1:15" s="22" customFormat="1" ht="42" customHeight="1" thickBot="1" x14ac:dyDescent="0.25">
      <c r="A44" s="31"/>
      <c r="B44" s="32"/>
      <c r="C44" s="32"/>
      <c r="D44" s="32"/>
      <c r="E44" s="32"/>
      <c r="F44" s="32"/>
      <c r="G44" s="32"/>
      <c r="H44" s="32"/>
      <c r="I44" s="32"/>
      <c r="J44" s="32"/>
      <c r="K44" s="32"/>
      <c r="L44" s="32"/>
      <c r="M44" s="50" t="s">
        <v>35</v>
      </c>
      <c r="N44" s="50"/>
      <c r="O44" s="28">
        <f>SUMIF(G:G,0%,L:L)</f>
        <v>0</v>
      </c>
    </row>
    <row r="45" spans="1:15" s="22" customFormat="1" ht="39" customHeight="1" thickBot="1" x14ac:dyDescent="0.25">
      <c r="A45" s="39" t="s">
        <v>24</v>
      </c>
      <c r="B45" s="40"/>
      <c r="C45" s="40"/>
      <c r="D45" s="40"/>
      <c r="E45" s="40"/>
      <c r="F45" s="40"/>
      <c r="G45" s="40"/>
      <c r="H45" s="40"/>
      <c r="I45" s="40"/>
      <c r="J45" s="40"/>
      <c r="K45" s="40"/>
      <c r="L45" s="40"/>
      <c r="M45" s="51" t="s">
        <v>10</v>
      </c>
      <c r="N45" s="51"/>
      <c r="O45" s="4">
        <f>SUMIF(G:G,5%,L:L)</f>
        <v>0</v>
      </c>
    </row>
    <row r="46" spans="1:15" s="22" customFormat="1" ht="30" customHeight="1" x14ac:dyDescent="0.2">
      <c r="A46" s="67" t="s">
        <v>42</v>
      </c>
      <c r="B46" s="68"/>
      <c r="C46" s="68"/>
      <c r="D46" s="68"/>
      <c r="E46" s="68"/>
      <c r="F46" s="68"/>
      <c r="G46" s="68"/>
      <c r="H46" s="68"/>
      <c r="I46" s="68"/>
      <c r="J46" s="68"/>
      <c r="K46" s="68"/>
      <c r="L46" s="69"/>
      <c r="M46" s="51" t="s">
        <v>11</v>
      </c>
      <c r="N46" s="51"/>
      <c r="O46" s="4">
        <f>SUMIF(G:G,19%,L:L)</f>
        <v>0</v>
      </c>
    </row>
    <row r="47" spans="1:15" s="22" customFormat="1" ht="30" customHeight="1" x14ac:dyDescent="0.2">
      <c r="A47" s="70"/>
      <c r="B47" s="70"/>
      <c r="C47" s="70"/>
      <c r="D47" s="70"/>
      <c r="E47" s="70"/>
      <c r="F47" s="70"/>
      <c r="G47" s="70"/>
      <c r="H47" s="70"/>
      <c r="I47" s="70"/>
      <c r="J47" s="70"/>
      <c r="K47" s="70"/>
      <c r="L47" s="70"/>
      <c r="M47" s="71" t="s">
        <v>7</v>
      </c>
      <c r="N47" s="72"/>
      <c r="O47" s="5">
        <f>SUM(O44:O46)</f>
        <v>0</v>
      </c>
    </row>
    <row r="48" spans="1:15" s="22" customFormat="1" ht="30" customHeight="1" x14ac:dyDescent="0.2">
      <c r="A48" s="70"/>
      <c r="B48" s="70"/>
      <c r="C48" s="70"/>
      <c r="D48" s="70"/>
      <c r="E48" s="70"/>
      <c r="F48" s="70"/>
      <c r="G48" s="70"/>
      <c r="H48" s="70"/>
      <c r="I48" s="70"/>
      <c r="J48" s="70"/>
      <c r="K48" s="70"/>
      <c r="L48" s="70"/>
      <c r="M48" s="73" t="s">
        <v>12</v>
      </c>
      <c r="N48" s="74"/>
      <c r="O48" s="4">
        <f>SUMIF(G:G,5%,M:M)</f>
        <v>0</v>
      </c>
    </row>
    <row r="49" spans="1:16" s="22" customFormat="1" ht="30" customHeight="1" x14ac:dyDescent="0.2">
      <c r="A49" s="70"/>
      <c r="B49" s="70"/>
      <c r="C49" s="70"/>
      <c r="D49" s="70"/>
      <c r="E49" s="70"/>
      <c r="F49" s="70"/>
      <c r="G49" s="70"/>
      <c r="H49" s="70"/>
      <c r="I49" s="70"/>
      <c r="J49" s="70"/>
      <c r="K49" s="70"/>
      <c r="L49" s="70"/>
      <c r="M49" s="73" t="s">
        <v>13</v>
      </c>
      <c r="N49" s="74"/>
      <c r="O49" s="4">
        <f>SUMIF(G:G,19%,M:M)</f>
        <v>0</v>
      </c>
    </row>
    <row r="50" spans="1:16" s="22" customFormat="1" ht="30" customHeight="1" x14ac:dyDescent="0.2">
      <c r="A50" s="70"/>
      <c r="B50" s="70"/>
      <c r="C50" s="70"/>
      <c r="D50" s="70"/>
      <c r="E50" s="70"/>
      <c r="F50" s="70"/>
      <c r="G50" s="70"/>
      <c r="H50" s="70"/>
      <c r="I50" s="70"/>
      <c r="J50" s="70"/>
      <c r="K50" s="70"/>
      <c r="L50" s="70"/>
      <c r="M50" s="71" t="s">
        <v>14</v>
      </c>
      <c r="N50" s="72"/>
      <c r="O50" s="5">
        <f>SUM(O48:O49)</f>
        <v>0</v>
      </c>
    </row>
    <row r="51" spans="1:16" s="22" customFormat="1" ht="30" customHeight="1" x14ac:dyDescent="0.2">
      <c r="A51" s="70"/>
      <c r="B51" s="70"/>
      <c r="C51" s="70"/>
      <c r="D51" s="70"/>
      <c r="E51" s="70"/>
      <c r="F51" s="70"/>
      <c r="G51" s="70"/>
      <c r="H51" s="70"/>
      <c r="I51" s="70"/>
      <c r="J51" s="70"/>
      <c r="K51" s="70"/>
      <c r="L51" s="70"/>
      <c r="M51" s="65" t="s">
        <v>33</v>
      </c>
      <c r="N51" s="66"/>
      <c r="O51" s="4">
        <f>SUMIF(I:I,8%,N:N)</f>
        <v>0</v>
      </c>
      <c r="P51" s="35"/>
    </row>
    <row r="52" spans="1:16" s="22" customFormat="1" ht="37.5" customHeight="1" x14ac:dyDescent="0.2">
      <c r="A52" s="70"/>
      <c r="B52" s="70"/>
      <c r="C52" s="70"/>
      <c r="D52" s="70"/>
      <c r="E52" s="70"/>
      <c r="F52" s="70"/>
      <c r="G52" s="70"/>
      <c r="H52" s="70"/>
      <c r="I52" s="70"/>
      <c r="J52" s="70"/>
      <c r="K52" s="70"/>
      <c r="L52" s="70"/>
      <c r="M52" s="63" t="s">
        <v>32</v>
      </c>
      <c r="N52" s="64"/>
      <c r="O52" s="5">
        <f>SUM(O51)</f>
        <v>0</v>
      </c>
      <c r="P52" s="35"/>
    </row>
    <row r="53" spans="1:16" s="22" customFormat="1" ht="44.25" customHeight="1" x14ac:dyDescent="0.2">
      <c r="A53" s="70"/>
      <c r="B53" s="70"/>
      <c r="C53" s="70"/>
      <c r="D53" s="70"/>
      <c r="E53" s="70"/>
      <c r="F53" s="70"/>
      <c r="G53" s="70"/>
      <c r="H53" s="70"/>
      <c r="I53" s="70"/>
      <c r="J53" s="70"/>
      <c r="K53" s="70"/>
      <c r="L53" s="70"/>
      <c r="M53" s="63" t="s">
        <v>15</v>
      </c>
      <c r="N53" s="64"/>
      <c r="O53" s="5">
        <f>+O47+O50+O52</f>
        <v>0</v>
      </c>
    </row>
    <row r="56" spans="1:16" x14ac:dyDescent="0.25">
      <c r="B56" s="27"/>
      <c r="C56" s="27"/>
    </row>
    <row r="57" spans="1:16" x14ac:dyDescent="0.25">
      <c r="B57" s="61"/>
      <c r="C57" s="61"/>
      <c r="D57" s="61"/>
    </row>
    <row r="58" spans="1:16" x14ac:dyDescent="0.25">
      <c r="B58" s="62"/>
      <c r="C58" s="62"/>
      <c r="D58" s="62"/>
    </row>
    <row r="59" spans="1:16" ht="15" customHeight="1" x14ac:dyDescent="0.25">
      <c r="A59" s="34"/>
      <c r="B59" s="60" t="s">
        <v>20</v>
      </c>
      <c r="C59" s="60"/>
      <c r="D59" s="60"/>
    </row>
    <row r="61" spans="1:16" x14ac:dyDescent="0.25">
      <c r="A61" s="23" t="s">
        <v>43</v>
      </c>
    </row>
  </sheetData>
  <sheetProtection algorithmName="SHA-512" hashValue="oqJLc3yT3izeaL2qjZ00qQInTFrTyz7rzIHNcapNRMV23qnq05UbZZHPI1AhzBzqg3z8Le5V/H0+KIj9EzjaBg==" saltValue="+8+gyeHrxgTIOd+WSyRWbg==" spinCount="100000" sheet="1" selectLockedCells="1"/>
  <mergeCells count="29">
    <mergeCell ref="B3:M3"/>
    <mergeCell ref="B4:M5"/>
    <mergeCell ref="B59:D59"/>
    <mergeCell ref="B57:D58"/>
    <mergeCell ref="M53:N53"/>
    <mergeCell ref="M51:N51"/>
    <mergeCell ref="M52:N52"/>
    <mergeCell ref="A46:L53"/>
    <mergeCell ref="M46:N46"/>
    <mergeCell ref="M47:N47"/>
    <mergeCell ref="M48:N48"/>
    <mergeCell ref="M49:N49"/>
    <mergeCell ref="M50:N50"/>
    <mergeCell ref="N2:O2"/>
    <mergeCell ref="N3:O3"/>
    <mergeCell ref="N4:O4"/>
    <mergeCell ref="A45:L45"/>
    <mergeCell ref="A10:B10"/>
    <mergeCell ref="D14:G14"/>
    <mergeCell ref="D16:G16"/>
    <mergeCell ref="F10:G10"/>
    <mergeCell ref="L10:N10"/>
    <mergeCell ref="M44:N44"/>
    <mergeCell ref="M45:N45"/>
    <mergeCell ref="D12:G12"/>
    <mergeCell ref="A12:B16"/>
    <mergeCell ref="N5:O5"/>
    <mergeCell ref="A2:A5"/>
    <mergeCell ref="B2:M2"/>
  </mergeCells>
  <dataValidations count="1">
    <dataValidation type="whole" allowBlank="1" showInputMessage="1" showErrorMessage="1" sqref="F20:F43" xr:uid="{00000000-0002-0000-0000-000000000000}">
      <formula1>0</formula1>
      <formula2>116000000</formula2>
    </dataValidation>
  </dataValidations>
  <pageMargins left="0.7" right="0.7" top="0.75" bottom="0.75" header="0.3" footer="0.3"/>
  <pageSetup paperSize="5" scale="30"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841E4BE-0DF9-4AAB-935F-0F21F61CC081}">
          <x14:formula1>
            <xm:f>Hoja2!$D$7:$D$9</xm:f>
          </x14:formula1>
          <xm:sqref>G20:G43</xm:sqref>
        </x14:dataValidation>
        <x14:dataValidation type="list" allowBlank="1" showInputMessage="1" showErrorMessage="1" xr:uid="{D84977D5-C6E8-43EF-8C87-C36B7DA8E1A5}">
          <x14:formula1>
            <xm:f>Hoja2!$F$7:$F$8</xm:f>
          </x14:formula1>
          <xm:sqref>I20:I43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39f7a895-868e-4739-ab10-589c64175fbd"/>
    <ds:schemaRef ds:uri="http://schemas.microsoft.com/office/2006/documentManagement/types"/>
    <ds:schemaRef ds:uri="632c1e4e-69c6-4d1f-81a1-009441d464e5"/>
    <ds:schemaRef ds:uri="http://purl.org/dc/terms/"/>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2023-08-14T15:25:49Z</cp:lastPrinted>
  <dcterms:created xsi:type="dcterms:W3CDTF">2017-04-28T13:22:52Z</dcterms:created>
  <dcterms:modified xsi:type="dcterms:W3CDTF">2023-11-15T21:38:10Z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