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OneDrive - UNIVERSIDAD DE CUNDINAMARCA\GESTION CONTRACTUAL 2023\ABS 390\PUBLICACION\"/>
    </mc:Choice>
  </mc:AlternateContent>
  <xr:revisionPtr revIDLastSave="0" documentId="13_ncr:1_{DFE78ED0-3DAD-4D8A-8B98-7705F94852A0}"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1" l="1"/>
  <c r="M47" i="1" s="1"/>
  <c r="J47" i="1"/>
  <c r="H47" i="1"/>
  <c r="L46" i="1"/>
  <c r="N46" i="1" s="1"/>
  <c r="J46" i="1"/>
  <c r="H46" i="1"/>
  <c r="L45" i="1"/>
  <c r="M45" i="1" s="1"/>
  <c r="J45" i="1"/>
  <c r="H45" i="1"/>
  <c r="L44" i="1"/>
  <c r="J44" i="1"/>
  <c r="H44" i="1"/>
  <c r="L43" i="1"/>
  <c r="M43" i="1" s="1"/>
  <c r="J43" i="1"/>
  <c r="H43" i="1"/>
  <c r="L42" i="1"/>
  <c r="N42" i="1" s="1"/>
  <c r="J42" i="1"/>
  <c r="H42" i="1"/>
  <c r="L41" i="1"/>
  <c r="M41" i="1" s="1"/>
  <c r="J41" i="1"/>
  <c r="H41" i="1"/>
  <c r="K41" i="1" s="1"/>
  <c r="L40" i="1"/>
  <c r="N40" i="1" s="1"/>
  <c r="J40" i="1"/>
  <c r="H40" i="1"/>
  <c r="L39" i="1"/>
  <c r="J39" i="1"/>
  <c r="H39" i="1"/>
  <c r="L38" i="1"/>
  <c r="N38" i="1" s="1"/>
  <c r="J38" i="1"/>
  <c r="H38" i="1"/>
  <c r="L37" i="1"/>
  <c r="N37" i="1" s="1"/>
  <c r="J37" i="1"/>
  <c r="H37" i="1"/>
  <c r="K37" i="1" s="1"/>
  <c r="L36" i="1"/>
  <c r="N36" i="1" s="1"/>
  <c r="J36" i="1"/>
  <c r="H36" i="1"/>
  <c r="L35" i="1"/>
  <c r="M35" i="1" s="1"/>
  <c r="J35" i="1"/>
  <c r="H35" i="1"/>
  <c r="L34" i="1"/>
  <c r="N34" i="1" s="1"/>
  <c r="J34" i="1"/>
  <c r="H34" i="1"/>
  <c r="L33" i="1"/>
  <c r="M33" i="1" s="1"/>
  <c r="J33" i="1"/>
  <c r="H33" i="1"/>
  <c r="L32" i="1"/>
  <c r="J32" i="1"/>
  <c r="H32" i="1"/>
  <c r="L31" i="1"/>
  <c r="M31" i="1" s="1"/>
  <c r="J31" i="1"/>
  <c r="H31" i="1"/>
  <c r="K31" i="1" s="1"/>
  <c r="L30" i="1"/>
  <c r="N30" i="1" s="1"/>
  <c r="J30" i="1"/>
  <c r="H30" i="1"/>
  <c r="L29" i="1"/>
  <c r="M29" i="1" s="1"/>
  <c r="J29" i="1"/>
  <c r="H29" i="1"/>
  <c r="L28" i="1"/>
  <c r="N28" i="1" s="1"/>
  <c r="J28" i="1"/>
  <c r="H28" i="1"/>
  <c r="L27" i="1"/>
  <c r="J27" i="1"/>
  <c r="H27" i="1"/>
  <c r="L26" i="1"/>
  <c r="N26" i="1" s="1"/>
  <c r="J26" i="1"/>
  <c r="H26" i="1"/>
  <c r="K26" i="1" s="1"/>
  <c r="L25" i="1"/>
  <c r="N25" i="1" s="1"/>
  <c r="J25" i="1"/>
  <c r="H25" i="1"/>
  <c r="L24" i="1"/>
  <c r="N24" i="1" s="1"/>
  <c r="J24" i="1"/>
  <c r="H24" i="1"/>
  <c r="K24" i="1" s="1"/>
  <c r="L23" i="1"/>
  <c r="M23" i="1" s="1"/>
  <c r="J23" i="1"/>
  <c r="H23" i="1"/>
  <c r="L22" i="1"/>
  <c r="N22" i="1" s="1"/>
  <c r="J22" i="1"/>
  <c r="H22" i="1"/>
  <c r="L21" i="1"/>
  <c r="J21" i="1"/>
  <c r="H21" i="1"/>
  <c r="J20" i="1"/>
  <c r="L20" i="1"/>
  <c r="H20" i="1"/>
  <c r="O49" i="1"/>
  <c r="O52" i="1" s="1"/>
  <c r="K21" i="1" l="1"/>
  <c r="K25" i="1"/>
  <c r="K33" i="1"/>
  <c r="K43" i="1"/>
  <c r="K45" i="1"/>
  <c r="K46" i="1"/>
  <c r="K23" i="1"/>
  <c r="K44" i="1"/>
  <c r="K30" i="1"/>
  <c r="K34" i="1"/>
  <c r="K38" i="1"/>
  <c r="K42" i="1"/>
  <c r="K47" i="1"/>
  <c r="K28" i="1"/>
  <c r="K32" i="1"/>
  <c r="K36" i="1"/>
  <c r="K40" i="1"/>
  <c r="N43" i="1"/>
  <c r="O43" i="1" s="1"/>
  <c r="N35" i="1"/>
  <c r="O35" i="1" s="1"/>
  <c r="N23" i="1"/>
  <c r="O23" i="1" s="1"/>
  <c r="M26" i="1"/>
  <c r="O26" i="1" s="1"/>
  <c r="K22" i="1"/>
  <c r="N29" i="1"/>
  <c r="O29" i="1" s="1"/>
  <c r="K39" i="1"/>
  <c r="K27" i="1"/>
  <c r="M36" i="1"/>
  <c r="O36" i="1" s="1"/>
  <c r="M30" i="1"/>
  <c r="O30" i="1" s="1"/>
  <c r="M38" i="1"/>
  <c r="O38" i="1" s="1"/>
  <c r="M42" i="1"/>
  <c r="O42" i="1" s="1"/>
  <c r="M24" i="1"/>
  <c r="O24" i="1" s="1"/>
  <c r="K29" i="1"/>
  <c r="N31" i="1"/>
  <c r="O31" i="1" s="1"/>
  <c r="K35" i="1"/>
  <c r="N47" i="1"/>
  <c r="O47" i="1" s="1"/>
  <c r="M21" i="1"/>
  <c r="M37" i="1"/>
  <c r="O37" i="1" s="1"/>
  <c r="N32" i="1"/>
  <c r="N41" i="1"/>
  <c r="O41" i="1" s="1"/>
  <c r="N21" i="1"/>
  <c r="M28" i="1"/>
  <c r="O28" i="1" s="1"/>
  <c r="N33" i="1"/>
  <c r="O33" i="1" s="1"/>
  <c r="M40" i="1"/>
  <c r="O40" i="1" s="1"/>
  <c r="N45" i="1"/>
  <c r="O45" i="1" s="1"/>
  <c r="M25" i="1"/>
  <c r="O25" i="1" s="1"/>
  <c r="M32" i="1"/>
  <c r="M44" i="1"/>
  <c r="M27" i="1"/>
  <c r="M39" i="1"/>
  <c r="N44" i="1"/>
  <c r="M22" i="1"/>
  <c r="O22" i="1" s="1"/>
  <c r="N27" i="1"/>
  <c r="M34" i="1"/>
  <c r="O34" i="1" s="1"/>
  <c r="N39" i="1"/>
  <c r="M46" i="1"/>
  <c r="O46" i="1" s="1"/>
  <c r="K20" i="1"/>
  <c r="M20" i="1"/>
  <c r="N20" i="1"/>
  <c r="O48" i="1"/>
  <c r="O21" i="1" l="1"/>
  <c r="O44" i="1"/>
  <c r="O32" i="1"/>
  <c r="O39" i="1"/>
  <c r="O27" i="1"/>
  <c r="O55" i="1"/>
  <c r="O56" i="1" s="1"/>
  <c r="O20" i="1"/>
  <c r="O50" i="1" l="1"/>
  <c r="O53" i="1" l="1"/>
  <c r="O54" i="1" s="1"/>
  <c r="O51" i="1"/>
  <c r="O5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<sst xmlns="http://schemas.openxmlformats.org/spreadsheetml/2006/main" count="102" uniqueCount="74">
  <si>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</si>
  <si>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</si>
  <si>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</si>
  <si>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</si>
  <si>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</si>
  <si>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</si>
  <si>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</si>
  <si>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</si>
  <si>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</si>
  <si>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</si>
  <si>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</si>
  <si>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</si>
  <si>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</si>
  <si>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</si>
  <si>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</si>
  <si>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</si>
  <si>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</si>
  <si>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</si>
  <si>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</si>
  <si>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</si>
  <si>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</si>
  <si>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</si>
  <si>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</si>
  <si>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</si>
  <si>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</si>
  <si>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</si>
  <si>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</si>
  <si>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</si>
  <si>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</si>
  <si>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</si>
  <si>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</si>
  <si>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</si>
  <si>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</si>
  <si>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</si>
  <si>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</si>
  <si>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</si>
  <si>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</si>
  <si>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</si>
  <si>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</si>
  <si>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</si>
  <si>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</si>
  <si>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</si>
  <si>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</si>
  <si>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</si>
  <si>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 xml:space="preserve"> </t>
  </si>
  <si>
    <t>Servicio de fabricación SET-01 - SEÑAL DE 29X19 (0-20 caracteres): Material: acrílico 3 mm. Letras en alto relieve y alto contraste, macrotipo, Código Braille (Ráster Braille). Texto en español e inglés. (Debe incluir propuesta de diseño de acuerdo a imagen institucional: colores y logo), y demás recomendaciones NTC 6304 y 4144 Sistema de fijación: cinta adhesiva extrafuerte doble faz. Incluye Instalación. </t>
  </si>
  <si>
    <t>Servicio de fabricación SET-02 SEÑAL (Tamaño: 29 cm - 29cm) (21-40 caracteres): Material: acrílico 3 mm. Letra impresa alta definición, alto contraste, macrotipo, Código Braille (Ráster Braille). Texto en español e inglés. (Debe incluir propuesta de diseño de acuerdo a imagen institucional: colores y logo recomendaciones NTC 6304 y 4144. Sistema de fijación: cinta adhesiva extrafuerte doble faz. Incluye instalación. </t>
  </si>
  <si>
    <t>Servicio de fabricación SET-03 SEÑAL DIRECTORIO POR PISO (Tamaño: 50cm x 60 cm) Material: acrílico 3 mm. Texto impreso, macrotipo, alto contraste, código QR. (Debe incluir propuesta de diseño de acuerdo a imagen institucional: colores y logo), recomendaciones NTC 6304 y 4144. Sistema de fijación: (a pared o pedestal) anclaje con chazo metálico y tornillo de una pulgada (cuatro unidades) Acero inoxidable. Incluye instalación. </t>
  </si>
  <si>
    <t>Servicio de fabricación SET-04 MAPA HÁPTICO POR BLOQUE (Tamaño: 50 x 60 cm) Material: acrílico 3 mm. Para instalar sobre pared o pedestal. Texto impreso, Impresión código Braille en alto relieve y código QR. Convenciones en impresión y código Braille (Debe incluir propuesta de diseño de acuerdo a imagen institucional: colores y logo). Recomendaciones NTC 6304 y 4144. Sistema de fijación: anclaje con chazo metálico y tornillo de una pulgada (cuatro unidades) Acero inoxidable. Incluye Instalación. </t>
  </si>
  <si>
    <t>Servicio de fabricación SOPORTE PARA MAPA TÁCTIL BLOQUE (EXTERIOR). Material acero inoxidable. Instalación base (mortero de hormigón) para ubicación horizontal del mapa háptico. Incluye Instalación. </t>
  </si>
  <si>
    <t>Servicio de fabricación de Señalización escaleras de emergencia (Tamaño 30 cm largo x 15 cm alto) Material: acrílico 3 mm. Fotoluminiscente, letra impresa y Código braille. Sistema de fijación: cinta adhesiva extrafuerte doble faz. (Debe incluir propuesta de diseño de acuerdo a imagen institucional: colores y logo). Incluye instalación. </t>
  </si>
  <si>
    <t>Servicio de fabricación de señalización salida de emergencias (Tamaño 30 largo cm x 15 cm alto) Material: acrílico 3 mm. Fotoluminiscente, letra impresa. Sistema de fijación: cinta adhesiva extrafuerte doble faz. (Debe incluir propuesta de diseño de acuerdo a imagen institucional: colores y logo). Incluye instalación. </t>
  </si>
  <si>
    <t>Servicio de fabricación de señalización riesgo eléctrico (Tamaño 20 cm largo x 25 cm alto) Material: acrílico 3 mm. Fotoluminiscente, letra impresa. Sistema de fijación: cinta adhesiva extrafuerte doble faz. (Debe incluir propuesta de diseño de acuerdo a imagen institucional: colores y logo). Incluye instalación. </t>
  </si>
  <si>
    <t>Servicio de fabricación Señalización riesgo eléctrico (Tamaño 10 cm largo x 5 cm alto) Material: acrílico 3 mm. Fotoluminiscente, letra impresa. Sistema de fijación: cinta adhesiva extrafuerte doble faz. Incluye instalación. </t>
  </si>
  <si>
    <t>Servicio de fabricación Señalización extintores ABS (Tamaño 20 cm largo x 55 cm alto) Material: acrílico 3 mm. Fotoluminiscente, letra impresa y código braille. Sistema de fijación: cinta adhesiva extrafuerte doble faz. (Debe incluir propuesta de diseño de acuerdo a imagen institucional: colores y logo). Incluye instalación.</t>
  </si>
  <si>
    <t>Servicio de fabricación Señalización extintores CO2 (Tamaño 20 cm largo x 55 cm alto) Material: acrílico 3 mm. Fotoluminiscente, letra impresa y código braille. Sistema de fijación: cinta adhesiva extrafuerte doble faz. (Debe incluir propuesta de diseño de acuerdo a imagen institucional: colores y logo). Incluye instalación. </t>
  </si>
  <si>
    <t>Servicio de fabricación señalización camillas (Tamaño 30 cm largo x 15 cm alto) Material: acrílico 3 mm. Fotoluminiscente, letra impresa. Sistema de fijación: cinta adhesiva extrafuerte doble faz. (Debe incluir propuesta de diseño de acuerdo a imagen institucional: colores y logo. Incluye instalación. </t>
  </si>
  <si>
    <t>Servicio de fabricación señalización de botiquines (Tamaño 30 cm largo x 15 cm alto) Material: acrílico 3 mm., vinilo adhesivo. Fotoluminiscente, letra impresa. Sistema de fijación: cinta adhesiva extrafuerte doble faz. (Debe incluir propuesta de diseño de acuerdo a imagen institucional: colores y logo). Incluye instalación. </t>
  </si>
  <si>
    <t>Servicio de fabricación acceso restringido (Tamaño 30 cm largo x 15 cm alto) Material: acrílico 3 mm. Fotoluminiscente, letra impresa. Sistema de fijación: cinta adhesiva extrafuerte doble faz. (Debe incluir propuesta de diseño de acuerdo a imagen institucional: colores y logo) Incluye instalación. </t>
  </si>
  <si>
    <t>Servicio de fabricación Señalización escaleras (Tamaño 20 cm largo x 15 cm alto) Material: acrílico 3 mm. Fotoluminiscente, letra impresa y código braille. Sistema de fijación: cinta adhesiva extrafuerte doble faz. (Debe incluir propuesta de diseño de acuerdo a imagen institucional: colores y logo. Incluye instalación. </t>
  </si>
  <si>
    <t>Servicio de fabricación Planos de evacuación (Tamaño 50 cm largo x 30 cm alto) Material: acrílico 3 mm. Fotoluminiscente, letra alto relieve y código braille. Sistema de fijación: anclaje con chazo metálico y tornillo (cuatro unidades) Acero inoxidable. (Debe incluir propuesta de diseño de acuerdo a imagen institucional: colores y logo). Incluye instalación.</t>
  </si>
  <si>
    <t>Servicio de fabricación Riesgo químico (Tamaño 20 cm largo x 25 cm alto) Material: acrílico 3 mm. Fotoluminiscente, letra impresa. Sistema de fijación: cinta adhesiva extrafuerte doble faz.(Debe incluir propuesta de diseño de acuerdo a imagen institucional: colores y logo). Incluye instalación.</t>
  </si>
  <si>
    <t>Servicio de fabricación Riesgo Biológico (Tamaño 20 cm largo x 25 cm alto) Material: acrílico 3 mm. Fotoluminiscente, letra impresa. Sistema de fijación: cinta adhesiva extrafuerte doble faz. (Debe incluir propuesta de diseño de acuerdo a imagen institucional: colores y logo). Incluye instalación.</t>
  </si>
  <si>
    <t>Servicio de fabricación Sustancias peligrosas (Tamaño 20 cm largo x 25 cm alto) Material: acrílico 3 mm. Fotoluminiscente, letra impresa. Sistema de fijación: cinta adhesiva extrafuerte doble faz. (Debe incluir propuesta de diseño de acuerdo a imagen institucional: colores y logo). Incluye Instalación. </t>
  </si>
  <si>
    <t>Servicio de fabricación Sustancias corrosivas (Tamaño 20 cm largo x 25 cm alto) Material: acrílico 3 mm. Fotoluminiscente, letra impresa. Sistema de fijación: cinta adhesiva extrafuerte doble faz. (Debe incluir propuesta de diseño de acuerdo a imagen institucional: colores y logo). Incluye instalación. </t>
  </si>
  <si>
    <t>Servicio de fabricación Ruta de evacuación (Tamaño 30 cm largo x 15 cm alto) Material: acrílico 3 mm. Fotoluminiscente, letra impresa y código braille. Sistema de fijación: cinta adhesiva extrafuerte doble faz. (Debe incluir propuesta de diseño de acuerdo a imagen institucional: colores y logo). (58 para el lado derecho y 58 para el lado izquierdo). Incluye instalación.</t>
  </si>
  <si>
    <t>Servicio de fabricación Señal de transito Reflectiva laminada, tablero 40x60cm sobre lamina galvanizada incluye poste en tubo de acero, altura total 2.50 mt altura libre 2.00 mt. Incluye Instalación. </t>
  </si>
  <si>
    <t>Servicio de fabricación Sistema Globalmente Armonizado - pictogramas (Tamaño 60 cm largo x 1m alto) Material: acrílico 3 mm. Fotoluminiscente, letra impresa. Sistema de fijación: cinta adhesiva extrafuerte doble faz. (Debe incluir propuesta de diseño de acuerdo a imagen institucional: colores y logo). Incluye instalación.</t>
  </si>
  <si>
    <t>Servicio de fabricación Uso EPP (Tamaño 30 cm largo x 15 cm alto) Material: acrílico 3 mm. Fotoluminiscente, letra impresa y código braille. Sistema de fijación: cinta adhesiva extrafuerte doble faz. (Debe incluir propuesta de diseño de acuerdo a imagen institucional: colores y logo). Incluye instalación.</t>
  </si>
  <si>
    <t>Servicio de fabricación Riesgo Caída de Objetos (Tamaño 20 cm largo x 25 cm alto) Material: acrílico 3 mm. Fotoluminiscente, letra impresa. Sistema de fijación: cinta adhesiva extrafuerte doble faz. (Debe incluir propuesta de diseño de acuerdo a imagen institucional: colores y logo) Incluye instalación.</t>
  </si>
  <si>
    <t>Servicio de fabricación Kit antiderrames (Tamaño 20 cm largo x 25 cm alto) Material: acrílico 3 mm. Fotoluminiscente, letra impresa. Sistema de fijación: cinta adhesiva extrafuerte doble faz. (Debe incluir propuesta de diseño de acuerdo a imagen institucional: colores y logo) Incluye instalación.</t>
  </si>
  <si>
    <t>Servicio de fabricación Riesgo explosión (Tamaño 20 cm largo x 25 cm alto) Material: acrílico 3 mm. Fotoluminiscente, letra impresa. Sistema de fijación: cinta adhesiva extrafuerte doble faz. (Debe incluir propuesta de diseño de acuerdo a imagen institucional: colores y logo). Incluye instalación.</t>
  </si>
  <si>
    <t>Servicio de fabricación Área de Limpieza (Tamaño 20 cm largo x 25 cm alto) Material: acrílico 3 mm. Fotoluminiscente, letra impresa. Sistema de fijación: cinta adhesiva extrafuerte doble faz. (Debe incluir propuesta de diseño de acuerdo a imagen institucional: colores y logo). Incluye instalación.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</si>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</sst>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_-[$$-240A]\ * #,##0.00_-;\-[$$-240A]\ * #,##0.00_-;_-[$$-240A]\ *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0">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9" fontId="0" fillId="0" borderId="0" xfId="0" applyNumberFormat="1"/>
    <xf numFmtId="0" fontId="3" fillId="35" borderId="1" xfId="0" applyFont="1" applyFill="1" applyBorder="1" applyAlignment="1" applyProtection="1">
      <alignment horizontal="left" wrapText="1"/>
      <protection locked="0"/>
    </xf>
    <xf numFmtId="0" fontId="3" fillId="0" borderId="1" xfId="0" applyFont="1" applyBorder="1" applyAlignment="1" applyProtection="1">
      <alignment horizontal="center" vertic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3"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0" xfId="0" applyFont="1" applyAlignment="1" applyProtection="1">
      <alignment vertical="center"/>
      <protection locked="0"/>
    </xf>
    <xf numFmtId="0" fontId="1" fillId="0" borderId="28" xfId="0" applyFont="1" applyBorder="1" applyAlignment="1" applyProtection="1">
      <alignment horizontal="left" vertical="center" wrapText="1"/>
      <protection hidden="1"/>
    </xf>
    <xf numFmtId="9" fontId="3" fillId="35" borderId="1" xfId="1" applyFont="1" applyFill="1" applyBorder="1" applyAlignment="1" applyProtection="1">
      <alignment horizontal="center" vertical="center"/>
      <protection locked="0"/>
    </xf>
    <xf numFmtId="0" fontId="9" fillId="2" borderId="3" xfId="0" applyFont="1" applyFill="1" applyBorder="1" applyAlignment="1" applyProtection="1">
      <alignment vertical="center"/>
      <protection hidden="1"/>
    </xf>
    <xf numFmtId="0" fontId="9" fillId="2" borderId="1" xfId="0" applyFont="1" applyFill="1" applyBorder="1" applyAlignment="1" applyProtection="1">
      <alignment vertical="center"/>
      <protection hidden="1"/>
    </xf>
    <xf numFmtId="43" fontId="3" fillId="0" borderId="1" xfId="3" applyFont="1" applyFill="1" applyBorder="1" applyAlignment="1" applyProtection="1">
      <alignment horizontal="center" vertical="center"/>
      <protection hidden="1"/>
    </xf>
    <xf numFmtId="164" fontId="12" fillId="35" borderId="1" xfId="3" applyNumberFormat="1" applyFont="1" applyFill="1" applyBorder="1" applyAlignment="1" applyProtection="1">
      <alignment horizontal="center" vertical="center"/>
      <protection locked="0"/>
    </xf>
    <xf numFmtId="164" fontId="3" fillId="0" borderId="1" xfId="45" applyNumberFormat="1" applyFont="1" applyFill="1" applyBorder="1" applyAlignment="1" applyProtection="1">
      <alignment horizontal="center" vertical="center"/>
      <protection hidden="1"/>
    </xf>
    <xf numFmtId="164" fontId="3" fillId="0" borderId="1" xfId="3" applyNumberFormat="1" applyFont="1" applyFill="1" applyBorder="1" applyAlignment="1" applyProtection="1">
      <alignment vertical="center"/>
      <protection hidden="1"/>
    </xf>
    <xf numFmtId="164" fontId="3" fillId="0" borderId="1" xfId="3" applyNumberFormat="1" applyFont="1" applyFill="1" applyBorder="1" applyAlignment="1" applyProtection="1">
      <alignment horizontal="center" vertical="center"/>
      <protection hidden="1"/>
    </xf>
    <xf numFmtId="44" fontId="3" fillId="0" borderId="2" xfId="45" applyFont="1" applyBorder="1" applyAlignment="1" applyProtection="1">
      <alignment horizontal="right"/>
      <protection hidden="1"/>
    </xf>
    <xf numFmtId="44" fontId="3" fillId="0" borderId="1" xfId="45" applyFont="1" applyBorder="1" applyAlignment="1" applyProtection="1">
      <alignment horizontal="right"/>
      <protection hidden="1"/>
    </xf>
    <xf numFmtId="44" fontId="6" fillId="0" borderId="1" xfId="45" applyFont="1" applyBorder="1" applyAlignment="1" applyProtection="1">
      <alignment horizontal="right"/>
      <protection hidden="1"/>
    </xf>
    <xf numFmtId="44" fontId="3" fillId="0" borderId="1" xfId="45" applyFont="1" applyFill="1" applyBorder="1" applyAlignment="1" applyProtection="1">
      <alignment horizontal="right"/>
      <protection hidden="1"/>
    </xf>
    <xf numFmtId="0" fontId="1" fillId="0" borderId="28" xfId="0" applyFont="1" applyBorder="1" applyAlignment="1" applyProtection="1">
      <alignment horizontal="center" vertical="center" wrapText="1"/>
      <protection hidden="1"/>
    </xf>
    <xf numFmtId="0" fontId="1" fillId="2" borderId="0" xfId="0" applyFont="1" applyFill="1" applyProtection="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0] 2" xfId="2" xr:uid="{00000000-0005-0000-0000-000021000000}"/>
    <cellStyle name="Millares 2" xfId="3" xr:uid="{00000000-0005-0000-0000-000022000000}"/>
    <cellStyle name="Moneda" xfId="45" builtinId="4"/>
    <cellStyle name="Neutral" xfId="11" builtinId="28" customBuiltin="1"/>
    <cellStyle name="Normal" xfId="0" builtinId="0"/>
    <cellStyle name="Notas" xfId="18" builtinId="10" customBuiltin="1"/>
    <cellStyle name="Porcentaje" xfId="1" builtinId="5"/>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5"/>
  <sheetViews>
    <sheetView tabSelected="1" topLeftCell="A46" zoomScale="55" zoomScaleNormal="55" zoomScaleSheetLayoutView="70" zoomScalePageLayoutView="55" workbookViewId="0">
      <selection activeCell="L69" sqref="L69"/>
    </sheetView>
  </sheetViews>
  <sheetFormatPr baseColWidth="10" defaultColWidth="11.42578125" defaultRowHeight="15" x14ac:dyDescent="0.25"/>
  <cols>
    <col min="1" max="1" width="13.28515625" style="10" customWidth="1"/>
    <col min="2" max="2" width="74" style="9" customWidth="1"/>
    <col min="3" max="3" width="14.140625" style="10" customWidth="1"/>
    <col min="4" max="4" width="16.140625" style="10" customWidth="1"/>
    <col min="5" max="5" width="17" style="10" customWidth="1"/>
    <col min="6" max="6" width="21" style="10" customWidth="1"/>
    <col min="7" max="7" width="12.85546875" style="10" customWidth="1"/>
    <col min="8" max="8" width="18.140625" style="10" customWidth="1"/>
    <col min="9" max="9" width="20.28515625" style="10" customWidth="1"/>
    <col min="10" max="10" width="15" style="10" customWidth="1"/>
    <col min="11" max="11" width="20.42578125" style="12" customWidth="1"/>
    <col min="12" max="12" width="22" style="12" customWidth="1"/>
    <col min="13" max="13" width="16.7109375" style="12" customWidth="1"/>
    <col min="14" max="14" width="14.7109375" style="12" customWidth="1"/>
    <col min="15" max="15" width="35.140625" style="12" customWidth="1"/>
    <col min="16" max="16384" width="11.42578125" style="12"/>
  </cols>
  <sheetData>
    <row r="1" spans="1:15" x14ac:dyDescent="0.25">
      <c r="C1" s="38"/>
      <c r="F1" s="11"/>
    </row>
    <row r="2" spans="1:15" ht="15.75" customHeight="1" x14ac:dyDescent="0.25">
      <c r="A2" s="46"/>
      <c r="B2" s="56" t="s">
        <v>0</v>
      </c>
      <c r="C2" s="56"/>
      <c r="D2" s="56"/>
      <c r="E2" s="56"/>
      <c r="F2" s="56"/>
      <c r="G2" s="56"/>
      <c r="H2" s="56"/>
      <c r="I2" s="56"/>
      <c r="J2" s="56"/>
      <c r="K2" s="56"/>
      <c r="L2" s="56"/>
      <c r="M2" s="56"/>
      <c r="N2" s="45" t="s">
        <v>37</v>
      </c>
      <c r="O2" s="45"/>
    </row>
    <row r="3" spans="1:15" ht="15.75" customHeight="1" x14ac:dyDescent="0.25">
      <c r="A3" s="46"/>
      <c r="B3" s="57" t="s">
        <v>1</v>
      </c>
      <c r="C3" s="58"/>
      <c r="D3" s="58"/>
      <c r="E3" s="58"/>
      <c r="F3" s="58"/>
      <c r="G3" s="58"/>
      <c r="H3" s="58"/>
      <c r="I3" s="58"/>
      <c r="J3" s="58"/>
      <c r="K3" s="58"/>
      <c r="L3" s="58"/>
      <c r="M3" s="59"/>
      <c r="N3" s="45" t="s">
        <v>40</v>
      </c>
      <c r="O3" s="45"/>
    </row>
    <row r="4" spans="1:15" ht="16.5" customHeight="1" x14ac:dyDescent="0.25">
      <c r="A4" s="46"/>
      <c r="B4" s="56" t="s">
        <v>36</v>
      </c>
      <c r="C4" s="56"/>
      <c r="D4" s="56"/>
      <c r="E4" s="56"/>
      <c r="F4" s="56"/>
      <c r="G4" s="56"/>
      <c r="H4" s="56"/>
      <c r="I4" s="56"/>
      <c r="J4" s="56"/>
      <c r="K4" s="56"/>
      <c r="L4" s="56"/>
      <c r="M4" s="56"/>
      <c r="N4" s="45" t="s">
        <v>41</v>
      </c>
      <c r="O4" s="45"/>
    </row>
    <row r="5" spans="1:15" ht="15" customHeight="1" x14ac:dyDescent="0.25">
      <c r="A5" s="46"/>
      <c r="B5" s="56"/>
      <c r="C5" s="56"/>
      <c r="D5" s="56"/>
      <c r="E5" s="56"/>
      <c r="F5" s="56"/>
      <c r="G5" s="56"/>
      <c r="H5" s="56"/>
      <c r="I5" s="56"/>
      <c r="J5" s="56"/>
      <c r="K5" s="56"/>
      <c r="L5" s="56"/>
      <c r="M5" s="56"/>
      <c r="N5" s="45" t="s">
        <v>38</v>
      </c>
      <c r="O5" s="45"/>
    </row>
    <row r="7" spans="1:15" x14ac:dyDescent="0.25">
      <c r="A7" s="13" t="s">
        <v>39</v>
      </c>
    </row>
    <row r="8" spans="1:15" x14ac:dyDescent="0.25">
      <c r="A8" s="13"/>
    </row>
    <row r="9" spans="1:15" x14ac:dyDescent="0.25">
      <c r="A9" s="14" t="s">
        <v>29</v>
      </c>
    </row>
    <row r="10" spans="1:15" ht="25.5" customHeight="1" x14ac:dyDescent="0.25">
      <c r="A10" s="66" t="s">
        <v>28</v>
      </c>
      <c r="B10" s="66"/>
      <c r="C10" s="15"/>
      <c r="D10" s="38"/>
      <c r="E10" s="27" t="s">
        <v>21</v>
      </c>
      <c r="F10" s="68"/>
      <c r="G10" s="69"/>
      <c r="K10" s="26" t="s">
        <v>16</v>
      </c>
      <c r="L10" s="70"/>
      <c r="M10" s="71"/>
      <c r="N10" s="72"/>
    </row>
    <row r="11" spans="1:15" ht="15.75" thickBot="1" x14ac:dyDescent="0.3">
      <c r="A11" s="15"/>
      <c r="B11" s="16"/>
      <c r="C11" s="15"/>
      <c r="E11" s="17"/>
      <c r="F11" s="17"/>
      <c r="G11" s="17"/>
      <c r="K11" s="18"/>
      <c r="L11" s="19"/>
      <c r="M11" s="19"/>
      <c r="N11" s="19"/>
    </row>
    <row r="12" spans="1:15" ht="30.75" customHeight="1" thickBot="1" x14ac:dyDescent="0.3">
      <c r="A12" s="50" t="s">
        <v>26</v>
      </c>
      <c r="B12" s="51"/>
      <c r="C12" s="20"/>
      <c r="D12" s="47" t="s">
        <v>17</v>
      </c>
      <c r="E12" s="48"/>
      <c r="F12" s="48"/>
      <c r="G12" s="49"/>
      <c r="H12" s="2"/>
      <c r="I12" s="21"/>
      <c r="J12" s="21"/>
      <c r="K12" s="18"/>
    </row>
    <row r="13" spans="1:15" ht="15.75" thickBot="1" x14ac:dyDescent="0.3">
      <c r="A13" s="52"/>
      <c r="B13" s="53"/>
      <c r="C13" s="20"/>
      <c r="D13" s="19"/>
      <c r="E13" s="17"/>
      <c r="F13" s="17"/>
      <c r="G13" s="17"/>
      <c r="K13" s="18"/>
    </row>
    <row r="14" spans="1:15" ht="30" customHeight="1" thickBot="1" x14ac:dyDescent="0.3">
      <c r="A14" s="52"/>
      <c r="B14" s="53"/>
      <c r="C14" s="20"/>
      <c r="D14" s="47" t="s">
        <v>18</v>
      </c>
      <c r="E14" s="48"/>
      <c r="F14" s="48"/>
      <c r="G14" s="49"/>
      <c r="H14" s="2"/>
      <c r="I14" s="21"/>
      <c r="J14" s="21"/>
      <c r="K14" s="18"/>
    </row>
    <row r="15" spans="1:15" ht="18.75" customHeight="1" thickBot="1" x14ac:dyDescent="0.3">
      <c r="A15" s="52"/>
      <c r="B15" s="53"/>
      <c r="C15" s="20"/>
      <c r="E15" s="17"/>
      <c r="F15" s="17"/>
      <c r="G15" s="17"/>
      <c r="K15" s="18"/>
    </row>
    <row r="16" spans="1:15" ht="24" customHeight="1" thickBot="1" x14ac:dyDescent="0.3">
      <c r="A16" s="54"/>
      <c r="B16" s="55"/>
      <c r="C16" s="20"/>
      <c r="D16" s="47" t="s">
        <v>22</v>
      </c>
      <c r="E16" s="48"/>
      <c r="F16" s="48"/>
      <c r="G16" s="49"/>
      <c r="H16" s="2"/>
      <c r="I16" s="21"/>
      <c r="J16" s="21"/>
      <c r="K16" s="18"/>
      <c r="L16" s="19"/>
      <c r="M16" s="19"/>
      <c r="N16" s="19"/>
    </row>
    <row r="17" spans="1:20" x14ac:dyDescent="0.25">
      <c r="A17" s="15"/>
      <c r="B17" s="16"/>
      <c r="C17" s="15"/>
      <c r="E17" s="17"/>
      <c r="F17" s="17"/>
      <c r="G17" s="17"/>
      <c r="K17" s="18"/>
      <c r="L17" s="19"/>
      <c r="M17" s="19"/>
      <c r="N17" s="19"/>
    </row>
    <row r="19" spans="1:20" s="22" customFormat="1" ht="111.75" customHeight="1" x14ac:dyDescent="0.25">
      <c r="A19" s="3" t="s">
        <v>27</v>
      </c>
      <c r="B19" s="3" t="s">
        <v>2</v>
      </c>
      <c r="C19" s="3" t="s">
        <v>19</v>
      </c>
      <c r="D19" s="3" t="s">
        <v>3</v>
      </c>
      <c r="E19" s="3" t="s">
        <v>23</v>
      </c>
      <c r="F19" s="4" t="s">
        <v>4</v>
      </c>
      <c r="G19" s="5" t="s">
        <v>25</v>
      </c>
      <c r="H19" s="4" t="s">
        <v>5</v>
      </c>
      <c r="I19" s="4" t="s">
        <v>31</v>
      </c>
      <c r="J19" s="4" t="s">
        <v>34</v>
      </c>
      <c r="K19" s="4" t="s">
        <v>6</v>
      </c>
      <c r="L19" s="4" t="s">
        <v>7</v>
      </c>
      <c r="M19" s="4" t="s">
        <v>8</v>
      </c>
      <c r="N19" s="4" t="s">
        <v>30</v>
      </c>
      <c r="O19" s="4" t="s">
        <v>9</v>
      </c>
      <c r="T19" s="22" t="s">
        <v>44</v>
      </c>
    </row>
    <row r="20" spans="1:20" ht="117.6" customHeight="1" x14ac:dyDescent="0.25">
      <c r="A20" s="8">
        <v>1</v>
      </c>
      <c r="B20" s="24" t="s">
        <v>45</v>
      </c>
      <c r="C20" s="7"/>
      <c r="D20" s="37">
        <v>110</v>
      </c>
      <c r="E20" s="37" t="s">
        <v>73</v>
      </c>
      <c r="F20" s="29"/>
      <c r="G20" s="25">
        <v>0</v>
      </c>
      <c r="H20" s="32">
        <f>+ROUND(F20*G20,0)</f>
        <v>0</v>
      </c>
      <c r="I20" s="25">
        <v>0</v>
      </c>
      <c r="J20" s="32">
        <f>ROUND(F20*I20,0)</f>
        <v>0</v>
      </c>
      <c r="K20" s="30">
        <f>ROUND(F20+H20+J20,0)</f>
        <v>0</v>
      </c>
      <c r="L20" s="30">
        <f>ROUND(F20*D20,0)</f>
        <v>0</v>
      </c>
      <c r="M20" s="28">
        <f>ROUND(L20*G20,0)</f>
        <v>0</v>
      </c>
      <c r="N20" s="28">
        <f t="shared" ref="N20" si="0">ROUND(L20*I20,0)</f>
        <v>0</v>
      </c>
      <c r="O20" s="31">
        <f t="shared" ref="O20" si="1">ROUND(L20+N20+M20,0)</f>
        <v>0</v>
      </c>
    </row>
    <row r="21" spans="1:20" ht="117.6" customHeight="1" x14ac:dyDescent="0.25">
      <c r="A21" s="8">
        <v>2</v>
      </c>
      <c r="B21" s="24" t="s">
        <v>46</v>
      </c>
      <c r="C21" s="7"/>
      <c r="D21" s="37">
        <v>15</v>
      </c>
      <c r="E21" s="37" t="s">
        <v>73</v>
      </c>
      <c r="F21" s="29"/>
      <c r="G21" s="25">
        <v>0</v>
      </c>
      <c r="H21" s="32">
        <f t="shared" ref="H21:H47" si="2">+ROUND(F21*G21,0)</f>
        <v>0</v>
      </c>
      <c r="I21" s="25">
        <v>0</v>
      </c>
      <c r="J21" s="32">
        <f t="shared" ref="J21:J47" si="3">ROUND(F21*I21,0)</f>
        <v>0</v>
      </c>
      <c r="K21" s="30">
        <f t="shared" ref="K21:K47" si="4">ROUND(F21+H21+J21,0)</f>
        <v>0</v>
      </c>
      <c r="L21" s="30">
        <f t="shared" ref="L21:L47" si="5">ROUND(F21*D21,0)</f>
        <v>0</v>
      </c>
      <c r="M21" s="28">
        <f t="shared" ref="M21:M47" si="6">ROUND(L21*G21,0)</f>
        <v>0</v>
      </c>
      <c r="N21" s="28">
        <f t="shared" ref="N21:N47" si="7">ROUND(L21*I21,0)</f>
        <v>0</v>
      </c>
      <c r="O21" s="31">
        <f t="shared" ref="O21:O47" si="8">ROUND(L21+N21+M21,0)</f>
        <v>0</v>
      </c>
    </row>
    <row r="22" spans="1:20" ht="117.6" customHeight="1" x14ac:dyDescent="0.25">
      <c r="A22" s="8">
        <v>3</v>
      </c>
      <c r="B22" s="24" t="s">
        <v>47</v>
      </c>
      <c r="C22" s="7"/>
      <c r="D22" s="37">
        <v>20</v>
      </c>
      <c r="E22" s="37" t="s">
        <v>73</v>
      </c>
      <c r="F22" s="29"/>
      <c r="G22" s="25">
        <v>0</v>
      </c>
      <c r="H22" s="32">
        <f t="shared" si="2"/>
        <v>0</v>
      </c>
      <c r="I22" s="25">
        <v>0</v>
      </c>
      <c r="J22" s="32">
        <f t="shared" si="3"/>
        <v>0</v>
      </c>
      <c r="K22" s="30">
        <f t="shared" si="4"/>
        <v>0</v>
      </c>
      <c r="L22" s="30">
        <f t="shared" si="5"/>
        <v>0</v>
      </c>
      <c r="M22" s="28">
        <f t="shared" si="6"/>
        <v>0</v>
      </c>
      <c r="N22" s="28">
        <f t="shared" si="7"/>
        <v>0</v>
      </c>
      <c r="O22" s="31">
        <f t="shared" si="8"/>
        <v>0</v>
      </c>
    </row>
    <row r="23" spans="1:20" ht="117.6" customHeight="1" x14ac:dyDescent="0.25">
      <c r="A23" s="8">
        <v>4</v>
      </c>
      <c r="B23" s="24" t="s">
        <v>48</v>
      </c>
      <c r="C23" s="7"/>
      <c r="D23" s="37">
        <v>12</v>
      </c>
      <c r="E23" s="37" t="s">
        <v>73</v>
      </c>
      <c r="F23" s="29"/>
      <c r="G23" s="25">
        <v>0</v>
      </c>
      <c r="H23" s="32">
        <f t="shared" si="2"/>
        <v>0</v>
      </c>
      <c r="I23" s="25">
        <v>0</v>
      </c>
      <c r="J23" s="32">
        <f t="shared" si="3"/>
        <v>0</v>
      </c>
      <c r="K23" s="30">
        <f t="shared" si="4"/>
        <v>0</v>
      </c>
      <c r="L23" s="30">
        <f t="shared" si="5"/>
        <v>0</v>
      </c>
      <c r="M23" s="28">
        <f t="shared" si="6"/>
        <v>0</v>
      </c>
      <c r="N23" s="28">
        <f t="shared" si="7"/>
        <v>0</v>
      </c>
      <c r="O23" s="31">
        <f t="shared" si="8"/>
        <v>0</v>
      </c>
    </row>
    <row r="24" spans="1:20" ht="117.6" customHeight="1" x14ac:dyDescent="0.25">
      <c r="A24" s="8">
        <v>5</v>
      </c>
      <c r="B24" s="24" t="s">
        <v>49</v>
      </c>
      <c r="C24" s="7"/>
      <c r="D24" s="37">
        <v>12</v>
      </c>
      <c r="E24" s="37" t="s">
        <v>73</v>
      </c>
      <c r="F24" s="29"/>
      <c r="G24" s="25">
        <v>0</v>
      </c>
      <c r="H24" s="32">
        <f t="shared" si="2"/>
        <v>0</v>
      </c>
      <c r="I24" s="25">
        <v>0</v>
      </c>
      <c r="J24" s="32">
        <f t="shared" si="3"/>
        <v>0</v>
      </c>
      <c r="K24" s="30">
        <f t="shared" si="4"/>
        <v>0</v>
      </c>
      <c r="L24" s="30">
        <f t="shared" si="5"/>
        <v>0</v>
      </c>
      <c r="M24" s="28">
        <f t="shared" si="6"/>
        <v>0</v>
      </c>
      <c r="N24" s="28">
        <f t="shared" si="7"/>
        <v>0</v>
      </c>
      <c r="O24" s="31">
        <f t="shared" si="8"/>
        <v>0</v>
      </c>
    </row>
    <row r="25" spans="1:20" ht="117.6" customHeight="1" x14ac:dyDescent="0.25">
      <c r="A25" s="8">
        <v>6</v>
      </c>
      <c r="B25" s="24" t="s">
        <v>50</v>
      </c>
      <c r="C25" s="7"/>
      <c r="D25" s="37">
        <v>10</v>
      </c>
      <c r="E25" s="37" t="s">
        <v>73</v>
      </c>
      <c r="F25" s="29"/>
      <c r="G25" s="25">
        <v>0</v>
      </c>
      <c r="H25" s="32">
        <f t="shared" si="2"/>
        <v>0</v>
      </c>
      <c r="I25" s="25">
        <v>0</v>
      </c>
      <c r="J25" s="32">
        <f t="shared" si="3"/>
        <v>0</v>
      </c>
      <c r="K25" s="30">
        <f t="shared" si="4"/>
        <v>0</v>
      </c>
      <c r="L25" s="30">
        <f t="shared" si="5"/>
        <v>0</v>
      </c>
      <c r="M25" s="28">
        <f t="shared" si="6"/>
        <v>0</v>
      </c>
      <c r="N25" s="28">
        <f t="shared" si="7"/>
        <v>0</v>
      </c>
      <c r="O25" s="31">
        <f t="shared" si="8"/>
        <v>0</v>
      </c>
    </row>
    <row r="26" spans="1:20" ht="117.6" customHeight="1" x14ac:dyDescent="0.25">
      <c r="A26" s="8">
        <v>7</v>
      </c>
      <c r="B26" s="24" t="s">
        <v>51</v>
      </c>
      <c r="C26" s="7"/>
      <c r="D26" s="37">
        <v>21</v>
      </c>
      <c r="E26" s="37" t="s">
        <v>73</v>
      </c>
      <c r="F26" s="29"/>
      <c r="G26" s="25">
        <v>0</v>
      </c>
      <c r="H26" s="32">
        <f t="shared" si="2"/>
        <v>0</v>
      </c>
      <c r="I26" s="25">
        <v>0</v>
      </c>
      <c r="J26" s="32">
        <f t="shared" si="3"/>
        <v>0</v>
      </c>
      <c r="K26" s="30">
        <f t="shared" si="4"/>
        <v>0</v>
      </c>
      <c r="L26" s="30">
        <f t="shared" si="5"/>
        <v>0</v>
      </c>
      <c r="M26" s="28">
        <f t="shared" si="6"/>
        <v>0</v>
      </c>
      <c r="N26" s="28">
        <f t="shared" si="7"/>
        <v>0</v>
      </c>
      <c r="O26" s="31">
        <f t="shared" si="8"/>
        <v>0</v>
      </c>
    </row>
    <row r="27" spans="1:20" ht="117.6" customHeight="1" x14ac:dyDescent="0.25">
      <c r="A27" s="8">
        <v>8</v>
      </c>
      <c r="B27" s="24" t="s">
        <v>52</v>
      </c>
      <c r="C27" s="7"/>
      <c r="D27" s="37">
        <v>7</v>
      </c>
      <c r="E27" s="37" t="s">
        <v>73</v>
      </c>
      <c r="F27" s="29"/>
      <c r="G27" s="25">
        <v>0</v>
      </c>
      <c r="H27" s="32">
        <f t="shared" si="2"/>
        <v>0</v>
      </c>
      <c r="I27" s="25">
        <v>0</v>
      </c>
      <c r="J27" s="32">
        <f t="shared" si="3"/>
        <v>0</v>
      </c>
      <c r="K27" s="30">
        <f t="shared" si="4"/>
        <v>0</v>
      </c>
      <c r="L27" s="30">
        <f t="shared" si="5"/>
        <v>0</v>
      </c>
      <c r="M27" s="28">
        <f t="shared" si="6"/>
        <v>0</v>
      </c>
      <c r="N27" s="28">
        <f t="shared" si="7"/>
        <v>0</v>
      </c>
      <c r="O27" s="31">
        <f t="shared" si="8"/>
        <v>0</v>
      </c>
    </row>
    <row r="28" spans="1:20" ht="117.6" customHeight="1" x14ac:dyDescent="0.25">
      <c r="A28" s="8">
        <v>9</v>
      </c>
      <c r="B28" s="24" t="s">
        <v>53</v>
      </c>
      <c r="C28" s="7"/>
      <c r="D28" s="37">
        <v>100</v>
      </c>
      <c r="E28" s="37" t="s">
        <v>73</v>
      </c>
      <c r="F28" s="29"/>
      <c r="G28" s="25">
        <v>0</v>
      </c>
      <c r="H28" s="32">
        <f t="shared" si="2"/>
        <v>0</v>
      </c>
      <c r="I28" s="25">
        <v>0</v>
      </c>
      <c r="J28" s="32">
        <f t="shared" si="3"/>
        <v>0</v>
      </c>
      <c r="K28" s="30">
        <f t="shared" si="4"/>
        <v>0</v>
      </c>
      <c r="L28" s="30">
        <f t="shared" si="5"/>
        <v>0</v>
      </c>
      <c r="M28" s="28">
        <f t="shared" si="6"/>
        <v>0</v>
      </c>
      <c r="N28" s="28">
        <f t="shared" si="7"/>
        <v>0</v>
      </c>
      <c r="O28" s="31">
        <f t="shared" si="8"/>
        <v>0</v>
      </c>
    </row>
    <row r="29" spans="1:20" ht="117.6" customHeight="1" x14ac:dyDescent="0.25">
      <c r="A29" s="8">
        <v>10</v>
      </c>
      <c r="B29" s="24" t="s">
        <v>54</v>
      </c>
      <c r="C29" s="7"/>
      <c r="D29" s="37">
        <v>18</v>
      </c>
      <c r="E29" s="37" t="s">
        <v>73</v>
      </c>
      <c r="F29" s="29"/>
      <c r="G29" s="25">
        <v>0</v>
      </c>
      <c r="H29" s="32">
        <f t="shared" si="2"/>
        <v>0</v>
      </c>
      <c r="I29" s="25">
        <v>0</v>
      </c>
      <c r="J29" s="32">
        <f t="shared" si="3"/>
        <v>0</v>
      </c>
      <c r="K29" s="30">
        <f t="shared" si="4"/>
        <v>0</v>
      </c>
      <c r="L29" s="30">
        <f t="shared" si="5"/>
        <v>0</v>
      </c>
      <c r="M29" s="28">
        <f t="shared" si="6"/>
        <v>0</v>
      </c>
      <c r="N29" s="28">
        <f t="shared" si="7"/>
        <v>0</v>
      </c>
      <c r="O29" s="31">
        <f t="shared" si="8"/>
        <v>0</v>
      </c>
    </row>
    <row r="30" spans="1:20" ht="117.6" customHeight="1" x14ac:dyDescent="0.25">
      <c r="A30" s="8">
        <v>11</v>
      </c>
      <c r="B30" s="24" t="s">
        <v>55</v>
      </c>
      <c r="C30" s="7"/>
      <c r="D30" s="37">
        <v>15</v>
      </c>
      <c r="E30" s="37" t="s">
        <v>73</v>
      </c>
      <c r="F30" s="29"/>
      <c r="G30" s="25">
        <v>0</v>
      </c>
      <c r="H30" s="32">
        <f t="shared" si="2"/>
        <v>0</v>
      </c>
      <c r="I30" s="25">
        <v>0</v>
      </c>
      <c r="J30" s="32">
        <f t="shared" si="3"/>
        <v>0</v>
      </c>
      <c r="K30" s="30">
        <f t="shared" si="4"/>
        <v>0</v>
      </c>
      <c r="L30" s="30">
        <f t="shared" si="5"/>
        <v>0</v>
      </c>
      <c r="M30" s="28">
        <f t="shared" si="6"/>
        <v>0</v>
      </c>
      <c r="N30" s="28">
        <f t="shared" si="7"/>
        <v>0</v>
      </c>
      <c r="O30" s="31">
        <f t="shared" si="8"/>
        <v>0</v>
      </c>
    </row>
    <row r="31" spans="1:20" ht="117.6" customHeight="1" x14ac:dyDescent="0.25">
      <c r="A31" s="8">
        <v>12</v>
      </c>
      <c r="B31" s="24" t="s">
        <v>56</v>
      </c>
      <c r="C31" s="7"/>
      <c r="D31" s="37">
        <v>8</v>
      </c>
      <c r="E31" s="37" t="s">
        <v>73</v>
      </c>
      <c r="F31" s="29"/>
      <c r="G31" s="25">
        <v>0</v>
      </c>
      <c r="H31" s="32">
        <f t="shared" si="2"/>
        <v>0</v>
      </c>
      <c r="I31" s="25">
        <v>0</v>
      </c>
      <c r="J31" s="32">
        <f t="shared" si="3"/>
        <v>0</v>
      </c>
      <c r="K31" s="30">
        <f t="shared" si="4"/>
        <v>0</v>
      </c>
      <c r="L31" s="30">
        <f t="shared" si="5"/>
        <v>0</v>
      </c>
      <c r="M31" s="28">
        <f t="shared" si="6"/>
        <v>0</v>
      </c>
      <c r="N31" s="28">
        <f t="shared" si="7"/>
        <v>0</v>
      </c>
      <c r="O31" s="31">
        <f t="shared" si="8"/>
        <v>0</v>
      </c>
    </row>
    <row r="32" spans="1:20" ht="117.6" customHeight="1" x14ac:dyDescent="0.25">
      <c r="A32" s="8">
        <v>13</v>
      </c>
      <c r="B32" s="24" t="s">
        <v>57</v>
      </c>
      <c r="C32" s="7"/>
      <c r="D32" s="37">
        <v>15</v>
      </c>
      <c r="E32" s="37" t="s">
        <v>73</v>
      </c>
      <c r="F32" s="29"/>
      <c r="G32" s="25">
        <v>0</v>
      </c>
      <c r="H32" s="32">
        <f t="shared" si="2"/>
        <v>0</v>
      </c>
      <c r="I32" s="25">
        <v>0</v>
      </c>
      <c r="J32" s="32">
        <f t="shared" si="3"/>
        <v>0</v>
      </c>
      <c r="K32" s="30">
        <f t="shared" si="4"/>
        <v>0</v>
      </c>
      <c r="L32" s="30">
        <f t="shared" si="5"/>
        <v>0</v>
      </c>
      <c r="M32" s="28">
        <f t="shared" si="6"/>
        <v>0</v>
      </c>
      <c r="N32" s="28">
        <f t="shared" si="7"/>
        <v>0</v>
      </c>
      <c r="O32" s="31">
        <f t="shared" si="8"/>
        <v>0</v>
      </c>
    </row>
    <row r="33" spans="1:15" ht="117.6" customHeight="1" x14ac:dyDescent="0.25">
      <c r="A33" s="8">
        <v>14</v>
      </c>
      <c r="B33" s="24" t="s">
        <v>58</v>
      </c>
      <c r="C33" s="7"/>
      <c r="D33" s="37">
        <v>10</v>
      </c>
      <c r="E33" s="37" t="s">
        <v>73</v>
      </c>
      <c r="F33" s="29"/>
      <c r="G33" s="25">
        <v>0</v>
      </c>
      <c r="H33" s="32">
        <f t="shared" si="2"/>
        <v>0</v>
      </c>
      <c r="I33" s="25">
        <v>0</v>
      </c>
      <c r="J33" s="32">
        <f t="shared" si="3"/>
        <v>0</v>
      </c>
      <c r="K33" s="30">
        <f t="shared" si="4"/>
        <v>0</v>
      </c>
      <c r="L33" s="30">
        <f t="shared" si="5"/>
        <v>0</v>
      </c>
      <c r="M33" s="28">
        <f t="shared" si="6"/>
        <v>0</v>
      </c>
      <c r="N33" s="28">
        <f t="shared" si="7"/>
        <v>0</v>
      </c>
      <c r="O33" s="31">
        <f t="shared" si="8"/>
        <v>0</v>
      </c>
    </row>
    <row r="34" spans="1:15" ht="117.6" customHeight="1" x14ac:dyDescent="0.25">
      <c r="A34" s="8">
        <v>15</v>
      </c>
      <c r="B34" s="24" t="s">
        <v>59</v>
      </c>
      <c r="C34" s="7"/>
      <c r="D34" s="37">
        <v>25</v>
      </c>
      <c r="E34" s="37" t="s">
        <v>73</v>
      </c>
      <c r="F34" s="29"/>
      <c r="G34" s="25">
        <v>0</v>
      </c>
      <c r="H34" s="32">
        <f t="shared" si="2"/>
        <v>0</v>
      </c>
      <c r="I34" s="25">
        <v>0</v>
      </c>
      <c r="J34" s="32">
        <f t="shared" si="3"/>
        <v>0</v>
      </c>
      <c r="K34" s="30">
        <f t="shared" si="4"/>
        <v>0</v>
      </c>
      <c r="L34" s="30">
        <f t="shared" si="5"/>
        <v>0</v>
      </c>
      <c r="M34" s="28">
        <f t="shared" si="6"/>
        <v>0</v>
      </c>
      <c r="N34" s="28">
        <f t="shared" si="7"/>
        <v>0</v>
      </c>
      <c r="O34" s="31">
        <f t="shared" si="8"/>
        <v>0</v>
      </c>
    </row>
    <row r="35" spans="1:15" ht="117.6" customHeight="1" x14ac:dyDescent="0.25">
      <c r="A35" s="8">
        <v>16</v>
      </c>
      <c r="B35" s="24" t="s">
        <v>60</v>
      </c>
      <c r="C35" s="7"/>
      <c r="D35" s="37">
        <v>18</v>
      </c>
      <c r="E35" s="37" t="s">
        <v>73</v>
      </c>
      <c r="F35" s="29"/>
      <c r="G35" s="25">
        <v>0</v>
      </c>
      <c r="H35" s="32">
        <f t="shared" si="2"/>
        <v>0</v>
      </c>
      <c r="I35" s="25">
        <v>0</v>
      </c>
      <c r="J35" s="32">
        <f t="shared" si="3"/>
        <v>0</v>
      </c>
      <c r="K35" s="30">
        <f t="shared" si="4"/>
        <v>0</v>
      </c>
      <c r="L35" s="30">
        <f t="shared" si="5"/>
        <v>0</v>
      </c>
      <c r="M35" s="28">
        <f t="shared" si="6"/>
        <v>0</v>
      </c>
      <c r="N35" s="28">
        <f t="shared" si="7"/>
        <v>0</v>
      </c>
      <c r="O35" s="31">
        <f t="shared" si="8"/>
        <v>0</v>
      </c>
    </row>
    <row r="36" spans="1:15" ht="117.6" customHeight="1" x14ac:dyDescent="0.25">
      <c r="A36" s="8">
        <v>17</v>
      </c>
      <c r="B36" s="24" t="s">
        <v>61</v>
      </c>
      <c r="C36" s="7"/>
      <c r="D36" s="37">
        <v>20</v>
      </c>
      <c r="E36" s="37" t="s">
        <v>73</v>
      </c>
      <c r="F36" s="29"/>
      <c r="G36" s="25">
        <v>0</v>
      </c>
      <c r="H36" s="32">
        <f t="shared" si="2"/>
        <v>0</v>
      </c>
      <c r="I36" s="25">
        <v>0</v>
      </c>
      <c r="J36" s="32">
        <f t="shared" si="3"/>
        <v>0</v>
      </c>
      <c r="K36" s="30">
        <f t="shared" si="4"/>
        <v>0</v>
      </c>
      <c r="L36" s="30">
        <f t="shared" si="5"/>
        <v>0</v>
      </c>
      <c r="M36" s="28">
        <f t="shared" si="6"/>
        <v>0</v>
      </c>
      <c r="N36" s="28">
        <f t="shared" si="7"/>
        <v>0</v>
      </c>
      <c r="O36" s="31">
        <f t="shared" si="8"/>
        <v>0</v>
      </c>
    </row>
    <row r="37" spans="1:15" ht="117.6" customHeight="1" x14ac:dyDescent="0.25">
      <c r="A37" s="8">
        <v>18</v>
      </c>
      <c r="B37" s="24" t="s">
        <v>62</v>
      </c>
      <c r="C37" s="7"/>
      <c r="D37" s="37">
        <v>20</v>
      </c>
      <c r="E37" s="37" t="s">
        <v>73</v>
      </c>
      <c r="F37" s="29"/>
      <c r="G37" s="25">
        <v>0</v>
      </c>
      <c r="H37" s="32">
        <f t="shared" si="2"/>
        <v>0</v>
      </c>
      <c r="I37" s="25">
        <v>0</v>
      </c>
      <c r="J37" s="32">
        <f t="shared" si="3"/>
        <v>0</v>
      </c>
      <c r="K37" s="30">
        <f t="shared" si="4"/>
        <v>0</v>
      </c>
      <c r="L37" s="30">
        <f t="shared" si="5"/>
        <v>0</v>
      </c>
      <c r="M37" s="28">
        <f t="shared" si="6"/>
        <v>0</v>
      </c>
      <c r="N37" s="28">
        <f t="shared" si="7"/>
        <v>0</v>
      </c>
      <c r="O37" s="31">
        <f t="shared" si="8"/>
        <v>0</v>
      </c>
    </row>
    <row r="38" spans="1:15" ht="117.6" customHeight="1" x14ac:dyDescent="0.25">
      <c r="A38" s="8">
        <v>19</v>
      </c>
      <c r="B38" s="24" t="s">
        <v>63</v>
      </c>
      <c r="C38" s="7"/>
      <c r="D38" s="37">
        <v>20</v>
      </c>
      <c r="E38" s="37" t="s">
        <v>73</v>
      </c>
      <c r="F38" s="29"/>
      <c r="G38" s="25">
        <v>0</v>
      </c>
      <c r="H38" s="32">
        <f t="shared" si="2"/>
        <v>0</v>
      </c>
      <c r="I38" s="25">
        <v>0</v>
      </c>
      <c r="J38" s="32">
        <f t="shared" si="3"/>
        <v>0</v>
      </c>
      <c r="K38" s="30">
        <f t="shared" si="4"/>
        <v>0</v>
      </c>
      <c r="L38" s="30">
        <f t="shared" si="5"/>
        <v>0</v>
      </c>
      <c r="M38" s="28">
        <f t="shared" si="6"/>
        <v>0</v>
      </c>
      <c r="N38" s="28">
        <f t="shared" si="7"/>
        <v>0</v>
      </c>
      <c r="O38" s="31">
        <f t="shared" si="8"/>
        <v>0</v>
      </c>
    </row>
    <row r="39" spans="1:15" ht="117.6" customHeight="1" x14ac:dyDescent="0.25">
      <c r="A39" s="8">
        <v>20</v>
      </c>
      <c r="B39" s="24" t="s">
        <v>64</v>
      </c>
      <c r="C39" s="7"/>
      <c r="D39" s="37">
        <v>20</v>
      </c>
      <c r="E39" s="37" t="s">
        <v>73</v>
      </c>
      <c r="F39" s="29"/>
      <c r="G39" s="25">
        <v>0</v>
      </c>
      <c r="H39" s="32">
        <f t="shared" si="2"/>
        <v>0</v>
      </c>
      <c r="I39" s="25">
        <v>0</v>
      </c>
      <c r="J39" s="32">
        <f t="shared" si="3"/>
        <v>0</v>
      </c>
      <c r="K39" s="30">
        <f t="shared" si="4"/>
        <v>0</v>
      </c>
      <c r="L39" s="30">
        <f t="shared" si="5"/>
        <v>0</v>
      </c>
      <c r="M39" s="28">
        <f t="shared" si="6"/>
        <v>0</v>
      </c>
      <c r="N39" s="28">
        <f t="shared" si="7"/>
        <v>0</v>
      </c>
      <c r="O39" s="31">
        <f t="shared" si="8"/>
        <v>0</v>
      </c>
    </row>
    <row r="40" spans="1:15" ht="117.6" customHeight="1" x14ac:dyDescent="0.25">
      <c r="A40" s="8">
        <v>21</v>
      </c>
      <c r="B40" s="24" t="s">
        <v>65</v>
      </c>
      <c r="C40" s="7"/>
      <c r="D40" s="37">
        <v>80</v>
      </c>
      <c r="E40" s="37" t="s">
        <v>73</v>
      </c>
      <c r="F40" s="29"/>
      <c r="G40" s="25">
        <v>0</v>
      </c>
      <c r="H40" s="32">
        <f t="shared" si="2"/>
        <v>0</v>
      </c>
      <c r="I40" s="25">
        <v>0</v>
      </c>
      <c r="J40" s="32">
        <f t="shared" si="3"/>
        <v>0</v>
      </c>
      <c r="K40" s="30">
        <f t="shared" si="4"/>
        <v>0</v>
      </c>
      <c r="L40" s="30">
        <f t="shared" si="5"/>
        <v>0</v>
      </c>
      <c r="M40" s="28">
        <f t="shared" si="6"/>
        <v>0</v>
      </c>
      <c r="N40" s="28">
        <f t="shared" si="7"/>
        <v>0</v>
      </c>
      <c r="O40" s="31">
        <f t="shared" si="8"/>
        <v>0</v>
      </c>
    </row>
    <row r="41" spans="1:15" ht="117.6" customHeight="1" x14ac:dyDescent="0.25">
      <c r="A41" s="8">
        <v>22</v>
      </c>
      <c r="B41" s="24" t="s">
        <v>66</v>
      </c>
      <c r="C41" s="7"/>
      <c r="D41" s="37">
        <v>5</v>
      </c>
      <c r="E41" s="37" t="s">
        <v>73</v>
      </c>
      <c r="F41" s="29"/>
      <c r="G41" s="25">
        <v>0</v>
      </c>
      <c r="H41" s="32">
        <f t="shared" si="2"/>
        <v>0</v>
      </c>
      <c r="I41" s="25">
        <v>0</v>
      </c>
      <c r="J41" s="32">
        <f t="shared" si="3"/>
        <v>0</v>
      </c>
      <c r="K41" s="30">
        <f t="shared" si="4"/>
        <v>0</v>
      </c>
      <c r="L41" s="30">
        <f t="shared" si="5"/>
        <v>0</v>
      </c>
      <c r="M41" s="28">
        <f t="shared" si="6"/>
        <v>0</v>
      </c>
      <c r="N41" s="28">
        <f t="shared" si="7"/>
        <v>0</v>
      </c>
      <c r="O41" s="31">
        <f t="shared" si="8"/>
        <v>0</v>
      </c>
    </row>
    <row r="42" spans="1:15" ht="117.6" customHeight="1" x14ac:dyDescent="0.25">
      <c r="A42" s="8">
        <v>23</v>
      </c>
      <c r="B42" s="24" t="s">
        <v>67</v>
      </c>
      <c r="C42" s="7"/>
      <c r="D42" s="37">
        <v>1</v>
      </c>
      <c r="E42" s="37" t="s">
        <v>73</v>
      </c>
      <c r="F42" s="29"/>
      <c r="G42" s="25">
        <v>0</v>
      </c>
      <c r="H42" s="32">
        <f t="shared" si="2"/>
        <v>0</v>
      </c>
      <c r="I42" s="25">
        <v>0</v>
      </c>
      <c r="J42" s="32">
        <f t="shared" si="3"/>
        <v>0</v>
      </c>
      <c r="K42" s="30">
        <f t="shared" si="4"/>
        <v>0</v>
      </c>
      <c r="L42" s="30">
        <f t="shared" si="5"/>
        <v>0</v>
      </c>
      <c r="M42" s="28">
        <f t="shared" si="6"/>
        <v>0</v>
      </c>
      <c r="N42" s="28">
        <f t="shared" si="7"/>
        <v>0</v>
      </c>
      <c r="O42" s="31">
        <f t="shared" si="8"/>
        <v>0</v>
      </c>
    </row>
    <row r="43" spans="1:15" ht="117.6" customHeight="1" x14ac:dyDescent="0.25">
      <c r="A43" s="8">
        <v>24</v>
      </c>
      <c r="B43" s="24" t="s">
        <v>68</v>
      </c>
      <c r="C43" s="7"/>
      <c r="D43" s="37">
        <v>3</v>
      </c>
      <c r="E43" s="37" t="s">
        <v>73</v>
      </c>
      <c r="F43" s="29"/>
      <c r="G43" s="25">
        <v>0</v>
      </c>
      <c r="H43" s="32">
        <f t="shared" si="2"/>
        <v>0</v>
      </c>
      <c r="I43" s="25">
        <v>0</v>
      </c>
      <c r="J43" s="32">
        <f t="shared" si="3"/>
        <v>0</v>
      </c>
      <c r="K43" s="30">
        <f t="shared" si="4"/>
        <v>0</v>
      </c>
      <c r="L43" s="30">
        <f t="shared" si="5"/>
        <v>0</v>
      </c>
      <c r="M43" s="28">
        <f t="shared" si="6"/>
        <v>0</v>
      </c>
      <c r="N43" s="28">
        <f t="shared" si="7"/>
        <v>0</v>
      </c>
      <c r="O43" s="31">
        <f t="shared" si="8"/>
        <v>0</v>
      </c>
    </row>
    <row r="44" spans="1:15" ht="117.6" customHeight="1" x14ac:dyDescent="0.25">
      <c r="A44" s="8">
        <v>25</v>
      </c>
      <c r="B44" s="24" t="s">
        <v>69</v>
      </c>
      <c r="C44" s="7"/>
      <c r="D44" s="37">
        <v>10</v>
      </c>
      <c r="E44" s="37" t="s">
        <v>73</v>
      </c>
      <c r="F44" s="29"/>
      <c r="G44" s="25">
        <v>0</v>
      </c>
      <c r="H44" s="32">
        <f t="shared" si="2"/>
        <v>0</v>
      </c>
      <c r="I44" s="25">
        <v>0</v>
      </c>
      <c r="J44" s="32">
        <f t="shared" si="3"/>
        <v>0</v>
      </c>
      <c r="K44" s="30">
        <f t="shared" si="4"/>
        <v>0</v>
      </c>
      <c r="L44" s="30">
        <f t="shared" si="5"/>
        <v>0</v>
      </c>
      <c r="M44" s="28">
        <f t="shared" si="6"/>
        <v>0</v>
      </c>
      <c r="N44" s="28">
        <f t="shared" si="7"/>
        <v>0</v>
      </c>
      <c r="O44" s="31">
        <f t="shared" si="8"/>
        <v>0</v>
      </c>
    </row>
    <row r="45" spans="1:15" ht="117.6" customHeight="1" x14ac:dyDescent="0.25">
      <c r="A45" s="8">
        <v>26</v>
      </c>
      <c r="B45" s="24" t="s">
        <v>70</v>
      </c>
      <c r="C45" s="7"/>
      <c r="D45" s="37">
        <v>6</v>
      </c>
      <c r="E45" s="37" t="s">
        <v>73</v>
      </c>
      <c r="F45" s="29"/>
      <c r="G45" s="25">
        <v>0</v>
      </c>
      <c r="H45" s="32">
        <f t="shared" si="2"/>
        <v>0</v>
      </c>
      <c r="I45" s="25">
        <v>0</v>
      </c>
      <c r="J45" s="32">
        <f t="shared" si="3"/>
        <v>0</v>
      </c>
      <c r="K45" s="30">
        <f t="shared" si="4"/>
        <v>0</v>
      </c>
      <c r="L45" s="30">
        <f t="shared" si="5"/>
        <v>0</v>
      </c>
      <c r="M45" s="28">
        <f t="shared" si="6"/>
        <v>0</v>
      </c>
      <c r="N45" s="28">
        <f t="shared" si="7"/>
        <v>0</v>
      </c>
      <c r="O45" s="31">
        <f t="shared" si="8"/>
        <v>0</v>
      </c>
    </row>
    <row r="46" spans="1:15" ht="117.6" customHeight="1" x14ac:dyDescent="0.25">
      <c r="A46" s="8">
        <v>27</v>
      </c>
      <c r="B46" s="24" t="s">
        <v>71</v>
      </c>
      <c r="C46" s="7"/>
      <c r="D46" s="37">
        <v>5</v>
      </c>
      <c r="E46" s="37" t="s">
        <v>73</v>
      </c>
      <c r="F46" s="29"/>
      <c r="G46" s="25">
        <v>0</v>
      </c>
      <c r="H46" s="32">
        <f t="shared" si="2"/>
        <v>0</v>
      </c>
      <c r="I46" s="25">
        <v>0</v>
      </c>
      <c r="J46" s="32">
        <f t="shared" si="3"/>
        <v>0</v>
      </c>
      <c r="K46" s="30">
        <f t="shared" si="4"/>
        <v>0</v>
      </c>
      <c r="L46" s="30">
        <f t="shared" si="5"/>
        <v>0</v>
      </c>
      <c r="M46" s="28">
        <f t="shared" si="6"/>
        <v>0</v>
      </c>
      <c r="N46" s="28">
        <f t="shared" si="7"/>
        <v>0</v>
      </c>
      <c r="O46" s="31">
        <f t="shared" si="8"/>
        <v>0</v>
      </c>
    </row>
    <row r="47" spans="1:15" ht="117.6" customHeight="1" x14ac:dyDescent="0.25">
      <c r="A47" s="8">
        <v>28</v>
      </c>
      <c r="B47" s="24" t="s">
        <v>72</v>
      </c>
      <c r="C47" s="7"/>
      <c r="D47" s="37">
        <v>4</v>
      </c>
      <c r="E47" s="37" t="s">
        <v>73</v>
      </c>
      <c r="F47" s="29"/>
      <c r="G47" s="25">
        <v>0</v>
      </c>
      <c r="H47" s="32">
        <f t="shared" si="2"/>
        <v>0</v>
      </c>
      <c r="I47" s="25">
        <v>0</v>
      </c>
      <c r="J47" s="32">
        <f t="shared" si="3"/>
        <v>0</v>
      </c>
      <c r="K47" s="30">
        <f t="shared" si="4"/>
        <v>0</v>
      </c>
      <c r="L47" s="30">
        <f t="shared" si="5"/>
        <v>0</v>
      </c>
      <c r="M47" s="28">
        <f t="shared" si="6"/>
        <v>0</v>
      </c>
      <c r="N47" s="28">
        <f t="shared" si="7"/>
        <v>0</v>
      </c>
      <c r="O47" s="31">
        <f t="shared" si="8"/>
        <v>0</v>
      </c>
    </row>
    <row r="48" spans="1:15" s="22" customFormat="1" ht="39" customHeight="1" thickBot="1" x14ac:dyDescent="0.25">
      <c r="A48" s="20"/>
      <c r="B48" s="75"/>
      <c r="C48" s="75"/>
      <c r="D48" s="75"/>
      <c r="E48" s="75"/>
      <c r="F48" s="75"/>
      <c r="G48" s="75"/>
      <c r="H48" s="75"/>
      <c r="I48" s="75"/>
      <c r="J48" s="75"/>
      <c r="K48" s="75"/>
      <c r="L48" s="75"/>
      <c r="M48" s="76" t="s">
        <v>35</v>
      </c>
      <c r="N48" s="76"/>
      <c r="O48" s="33">
        <f>SUMIF(G:G,0%,L:L)</f>
        <v>0</v>
      </c>
    </row>
    <row r="49" spans="1:15" s="22" customFormat="1" ht="30" customHeight="1" thickBot="1" x14ac:dyDescent="0.25">
      <c r="A49" s="64" t="s">
        <v>24</v>
      </c>
      <c r="B49" s="65"/>
      <c r="C49" s="65"/>
      <c r="D49" s="65"/>
      <c r="E49" s="65"/>
      <c r="F49" s="65"/>
      <c r="G49" s="65"/>
      <c r="H49" s="65"/>
      <c r="I49" s="65"/>
      <c r="J49" s="65"/>
      <c r="K49" s="65"/>
      <c r="L49" s="65"/>
      <c r="M49" s="77" t="s">
        <v>10</v>
      </c>
      <c r="N49" s="77"/>
      <c r="O49" s="34">
        <f>SUMIF(G:G,5%,L:L)</f>
        <v>0</v>
      </c>
    </row>
    <row r="50" spans="1:15" s="22" customFormat="1" ht="30" customHeight="1" x14ac:dyDescent="0.2">
      <c r="A50" s="60" t="s">
        <v>42</v>
      </c>
      <c r="B50" s="61"/>
      <c r="C50" s="61"/>
      <c r="D50" s="61"/>
      <c r="E50" s="61"/>
      <c r="F50" s="61"/>
      <c r="G50" s="61"/>
      <c r="H50" s="61"/>
      <c r="I50" s="61"/>
      <c r="J50" s="61"/>
      <c r="K50" s="61"/>
      <c r="L50" s="62"/>
      <c r="M50" s="77" t="s">
        <v>11</v>
      </c>
      <c r="N50" s="77"/>
      <c r="O50" s="34">
        <f>SUMIF(G:G,19%,L:L)</f>
        <v>0</v>
      </c>
    </row>
    <row r="51" spans="1:15" s="22" customFormat="1" ht="30" customHeight="1" x14ac:dyDescent="0.2">
      <c r="A51" s="63"/>
      <c r="B51" s="63"/>
      <c r="C51" s="63"/>
      <c r="D51" s="63"/>
      <c r="E51" s="63"/>
      <c r="F51" s="63"/>
      <c r="G51" s="63"/>
      <c r="H51" s="63"/>
      <c r="I51" s="63"/>
      <c r="J51" s="63"/>
      <c r="K51" s="63"/>
      <c r="L51" s="63"/>
      <c r="M51" s="39" t="s">
        <v>7</v>
      </c>
      <c r="N51" s="40"/>
      <c r="O51" s="35">
        <f>SUM(O48:O50)</f>
        <v>0</v>
      </c>
    </row>
    <row r="52" spans="1:15" s="22" customFormat="1" ht="30" customHeight="1" x14ac:dyDescent="0.2">
      <c r="A52" s="63"/>
      <c r="B52" s="63"/>
      <c r="C52" s="63"/>
      <c r="D52" s="63"/>
      <c r="E52" s="63"/>
      <c r="F52" s="63"/>
      <c r="G52" s="63"/>
      <c r="H52" s="63"/>
      <c r="I52" s="63"/>
      <c r="J52" s="63"/>
      <c r="K52" s="63"/>
      <c r="L52" s="63"/>
      <c r="M52" s="78" t="s">
        <v>12</v>
      </c>
      <c r="N52" s="79"/>
      <c r="O52" s="36">
        <f>ROUND(O49*5%,0)</f>
        <v>0</v>
      </c>
    </row>
    <row r="53" spans="1:15" s="22" customFormat="1" ht="30" customHeight="1" x14ac:dyDescent="0.2">
      <c r="A53" s="63"/>
      <c r="B53" s="63"/>
      <c r="C53" s="63"/>
      <c r="D53" s="63"/>
      <c r="E53" s="63"/>
      <c r="F53" s="63"/>
      <c r="G53" s="63"/>
      <c r="H53" s="63"/>
      <c r="I53" s="63"/>
      <c r="J53" s="63"/>
      <c r="K53" s="63"/>
      <c r="L53" s="63"/>
      <c r="M53" s="78" t="s">
        <v>13</v>
      </c>
      <c r="N53" s="79"/>
      <c r="O53" s="34">
        <f>ROUND(O50*19%,0)</f>
        <v>0</v>
      </c>
    </row>
    <row r="54" spans="1:15" s="22" customFormat="1" ht="30" customHeight="1" x14ac:dyDescent="0.2">
      <c r="A54" s="63"/>
      <c r="B54" s="63"/>
      <c r="C54" s="63"/>
      <c r="D54" s="63"/>
      <c r="E54" s="63"/>
      <c r="F54" s="63"/>
      <c r="G54" s="63"/>
      <c r="H54" s="63"/>
      <c r="I54" s="63"/>
      <c r="J54" s="63"/>
      <c r="K54" s="63"/>
      <c r="L54" s="63"/>
      <c r="M54" s="39" t="s">
        <v>14</v>
      </c>
      <c r="N54" s="40"/>
      <c r="O54" s="35">
        <f>SUM(O52:O53)</f>
        <v>0</v>
      </c>
    </row>
    <row r="55" spans="1:15" s="22" customFormat="1" ht="37.5" customHeight="1" x14ac:dyDescent="0.2">
      <c r="A55" s="63"/>
      <c r="B55" s="63"/>
      <c r="C55" s="63"/>
      <c r="D55" s="63"/>
      <c r="E55" s="63"/>
      <c r="F55" s="63"/>
      <c r="G55" s="63"/>
      <c r="H55" s="63"/>
      <c r="I55" s="63"/>
      <c r="J55" s="63"/>
      <c r="K55" s="63"/>
      <c r="L55" s="63"/>
      <c r="M55" s="43" t="s">
        <v>33</v>
      </c>
      <c r="N55" s="44"/>
      <c r="O55" s="34">
        <f>SUMIF(I:I,8%,N:N)</f>
        <v>0</v>
      </c>
    </row>
    <row r="56" spans="1:15" s="22" customFormat="1" ht="44.25" customHeight="1" x14ac:dyDescent="0.2">
      <c r="A56" s="63"/>
      <c r="B56" s="63"/>
      <c r="C56" s="63"/>
      <c r="D56" s="63"/>
      <c r="E56" s="63"/>
      <c r="F56" s="63"/>
      <c r="G56" s="63"/>
      <c r="H56" s="63"/>
      <c r="I56" s="63"/>
      <c r="J56" s="63"/>
      <c r="K56" s="63"/>
      <c r="L56" s="63"/>
      <c r="M56" s="41" t="s">
        <v>32</v>
      </c>
      <c r="N56" s="42"/>
      <c r="O56" s="35">
        <f>SUM(O55)</f>
        <v>0</v>
      </c>
    </row>
    <row r="57" spans="1:15" ht="45" customHeight="1" x14ac:dyDescent="0.25">
      <c r="A57" s="63"/>
      <c r="B57" s="63"/>
      <c r="C57" s="63"/>
      <c r="D57" s="63"/>
      <c r="E57" s="63"/>
      <c r="F57" s="63"/>
      <c r="G57" s="63"/>
      <c r="H57" s="63"/>
      <c r="I57" s="63"/>
      <c r="J57" s="63"/>
      <c r="K57" s="63"/>
      <c r="L57" s="63"/>
      <c r="M57" s="41" t="s">
        <v>15</v>
      </c>
      <c r="N57" s="42"/>
      <c r="O57" s="35">
        <f>+O51+O54+O56</f>
        <v>0</v>
      </c>
    </row>
    <row r="61" spans="1:15" x14ac:dyDescent="0.25">
      <c r="B61" s="73"/>
      <c r="C61" s="73"/>
    </row>
    <row r="62" spans="1:15" ht="15.75" thickBot="1" x14ac:dyDescent="0.3">
      <c r="B62" s="74"/>
      <c r="C62" s="74"/>
    </row>
    <row r="63" spans="1:15" x14ac:dyDescent="0.25">
      <c r="B63" s="67" t="s">
        <v>20</v>
      </c>
      <c r="C63" s="67"/>
    </row>
    <row r="65" spans="1:1" x14ac:dyDescent="0.25">
      <c r="A65" s="23" t="s">
        <v>43</v>
      </c>
    </row>
  </sheetData>
  <sheetProtection algorithmName="SHA-512" hashValue="HVz6LojcIwc5/cmj/nnyxZol1PpOtMpwq61nK1tYcFh7viI5vgoV6NVi2dno8GEjlX5uM5E/wMGBKa1W0hs5Qw==" saltValue="ACNFVx3kLDzspGfiVS+/Sw==" spinCount="100000" sheet="1" selectLockedCells="1"/>
  <mergeCells count="30">
    <mergeCell ref="A50:L57"/>
    <mergeCell ref="A49:L49"/>
    <mergeCell ref="A10:B10"/>
    <mergeCell ref="B63:C63"/>
    <mergeCell ref="D14:G14"/>
    <mergeCell ref="D16:G16"/>
    <mergeCell ref="F10:G10"/>
    <mergeCell ref="L10:N10"/>
    <mergeCell ref="B61:C62"/>
    <mergeCell ref="B48:L48"/>
    <mergeCell ref="M48:N48"/>
    <mergeCell ref="M49:N49"/>
    <mergeCell ref="M50:N50"/>
    <mergeCell ref="M51:N51"/>
    <mergeCell ref="M52:N52"/>
    <mergeCell ref="M53:N53"/>
    <mergeCell ref="A2:A5"/>
    <mergeCell ref="D12:G12"/>
    <mergeCell ref="A12:B16"/>
    <mergeCell ref="B2:M2"/>
    <mergeCell ref="B3:M3"/>
    <mergeCell ref="B4:M5"/>
    <mergeCell ref="M54:N54"/>
    <mergeCell ref="M57:N57"/>
    <mergeCell ref="M55:N55"/>
    <mergeCell ref="M56:N56"/>
    <mergeCell ref="N2:O2"/>
    <mergeCell ref="N3:O3"/>
    <mergeCell ref="N4:O4"/>
    <mergeCell ref="N5:O5"/>
  </mergeCells>
  <dataValidations count="1">
    <dataValidation type="whole" allowBlank="1" showInputMessage="1" showErrorMessage="1" sqref="F20:F47"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G20:G47</xm:sqref>
        </x14:dataValidation>
        <x14:dataValidation type="list" allowBlank="1" showInputMessage="1" showErrorMessage="1" xr:uid="{00000000-0002-0000-0000-000002000000}">
          <x14:formula1>
            <xm:f>Hoja2!$F$7:$F$8</xm:f>
          </x14:formula1>
          <xm:sqref>I20:I47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6">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Asesor Juridico Compras</cp:lastModifiedBy>
  <cp:lastPrinted>2022-01-27T18:55:46Z</cp:lastPrinted>
  <dcterms:created xsi:type="dcterms:W3CDTF">2017-04-28T13:22:52Z</dcterms:created>
  <dcterms:modified xsi:type="dcterms:W3CDTF">2023-11-14T23:28:08Z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