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OneDrive - UNIVERSIDAD DE CUNDINAMARCA\Documentos\VIGENCIA 2023\PROCESOS\2023\10 OCTUBRE\F-CD-389\PUBLICAR\"/>
    </mc:Choice>
  </mc:AlternateContent>
  <bookViews>
    <workbookView xWindow="0" yWindow="0" windowWidth="19200" windowHeight="7050"/>
  </bookViews>
  <sheets>
    <sheet name="Hoja1" sheetId="1" r:id="rId1"/>
    <sheet name="Hoja2" sheetId="2" state="hidden" r:id="rId2"/>
  </sheets>
  <definedNames>
    <definedName name="_xlnm.Print_Area" localSheetId="0">Hoja1!$A$1:$O$46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7" i="1" l="1"/>
  <c r="H28" i="1"/>
  <c r="H26" i="1"/>
  <c r="H25" i="1"/>
  <c r="L28" i="1" l="1"/>
  <c r="N28" i="1" s="1"/>
  <c r="L25" i="1"/>
  <c r="M25" i="1" s="1"/>
  <c r="L26" i="1"/>
  <c r="N26" i="1" s="1"/>
  <c r="L27" i="1"/>
  <c r="J25" i="1"/>
  <c r="K25" i="1" s="1"/>
  <c r="J26" i="1"/>
  <c r="K26" i="1" s="1"/>
  <c r="J27" i="1"/>
  <c r="K27" i="1" s="1"/>
  <c r="J28" i="1"/>
  <c r="K28" i="1" s="1"/>
  <c r="L23" i="1"/>
  <c r="M23" i="1" s="1"/>
  <c r="L24" i="1"/>
  <c r="N24" i="1" s="1"/>
  <c r="J23" i="1"/>
  <c r="J24" i="1"/>
  <c r="H22" i="1"/>
  <c r="H23" i="1"/>
  <c r="H24" i="1"/>
  <c r="L22" i="1"/>
  <c r="M22" i="1" s="1"/>
  <c r="J22" i="1"/>
  <c r="L21" i="1"/>
  <c r="J21" i="1"/>
  <c r="H21" i="1"/>
  <c r="K22" i="1" l="1"/>
  <c r="M28" i="1"/>
  <c r="O28" i="1" s="1"/>
  <c r="M27" i="1"/>
  <c r="N27" i="1"/>
  <c r="O27" i="1" s="1"/>
  <c r="M26" i="1"/>
  <c r="O26" i="1"/>
  <c r="N25" i="1"/>
  <c r="O25" i="1" s="1"/>
  <c r="M24" i="1"/>
  <c r="O24" i="1" s="1"/>
  <c r="N22" i="1"/>
  <c r="O22" i="1" s="1"/>
  <c r="K23" i="1"/>
  <c r="N23" i="1"/>
  <c r="O23" i="1" s="1"/>
  <c r="K24" i="1"/>
  <c r="K21" i="1"/>
  <c r="N21" i="1"/>
  <c r="M21" i="1"/>
  <c r="H20" i="1"/>
  <c r="O21" i="1" l="1"/>
  <c r="J20" i="1"/>
  <c r="L20" i="1"/>
  <c r="M20" i="1" s="1"/>
  <c r="O30" i="1"/>
  <c r="O33" i="1" s="1"/>
  <c r="N20" i="1" l="1"/>
  <c r="O20" i="1" s="1"/>
  <c r="K20" i="1"/>
  <c r="O36" i="1"/>
  <c r="O29" i="1"/>
  <c r="O37" i="1" l="1"/>
  <c r="O31" i="1" l="1"/>
  <c r="O34" i="1" l="1"/>
  <c r="O35" i="1" s="1"/>
  <c r="O32" i="1"/>
  <c r="O38"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<sst xmlns="http://schemas.openxmlformats.org/spreadsheetml/2006/main" count="63" uniqueCount="54">
  <si>
    <t>MACROPROCESO DE APOYO</t>
  </si>
  <si>
    <t>CÓDIGO: ABSr125</t>
  </si>
  <si>
    <t xml:space="preserve">PROCESO GESTIÓN BIENES Y SERVICIOS </t>
  </si>
  <si>
    <t>VERSIÓN: 3</t>
  </si>
  <si>
    <t>COTIZACIÓN PARA PROCESOS DE BIENES Y/O SERVICIOS</t>
  </si>
  <si>
    <t>VIGENCIA: 2022-07-27</t>
  </si>
  <si>
    <t>PÁGINA 1 DE 1</t>
  </si>
  <si>
    <t>32.1</t>
  </si>
  <si>
    <t>FECHA DE ELABORACIÓN:</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</si>
  <si>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</si>
  <si>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</si>
  <si>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</si>
  <si>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</si>
  <si>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</si>
  <si>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</si>
  <si>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</si>
  <si>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</si>
  <si>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ESPECIFICACIONES TÉCNICAS DE LOS BIENES Y/O SERVICIOS REQUERIDOS</t>
  </si>
  <si>
    <t>MARCAS</t>
  </si>
  <si>
    <t xml:space="preserve">CANTIDAD </t>
  </si>
  <si>
    <t>UNIDAD DE MEDIDA</t>
  </si>
  <si>
    <t>VALOR UNITARIO</t>
  </si>
  <si>
    <t xml:space="preserve">PORCENTAJE DE IVA </t>
  </si>
  <si>
    <t xml:space="preserve">VALOR  IVA </t>
  </si>
  <si>
    <t>PORCENTAJE DE IMPUESTO NACIONAL AL CONSUMO –INC</t>
  </si>
  <si>
    <t>VALOR IMPUESTO NACIONAL AL CONSUMO –INC</t>
  </si>
  <si>
    <t xml:space="preserve">VALOR TOTAL UNITARIO </t>
  </si>
  <si>
    <t>SUBTOTAL</t>
  </si>
  <si>
    <t>IVA</t>
  </si>
  <si>
    <t>IMPUESTO NACIONAL AL CONSUMO –INC</t>
  </si>
  <si>
    <t>TOTAL</t>
  </si>
  <si>
    <t>UNIDAD</t>
  </si>
  <si>
    <t>VALOR NO GRAVADO IVA 
(TARIFA 0%)</t>
  </si>
  <si>
    <t>ASPECTOS OBLIGATORIOS A TENER EN CUENTA</t>
  </si>
  <si>
    <t>VALOR GRAVADO IVA 5%</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</si>
  <si>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</si>
  <si>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</si>
  <si>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</si>
  <si>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</si>
  <si>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</si>
  <si>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</si>
  <si>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</si>
  <si>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</si>
  <si>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</si>
  <si>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</si>
  <si>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Servicio de fabricación de medalla metálica de aleación magnesio, zinc, y cobre de 8 cm de diámetro, 3 mm de grosor, con diseño involucrando logos institucionales frontal y posterior, troquelada en forma personalizada de alto relieve, baños electrolíticos ORO y cinta satinada con logos institucionales de 25mm x 80 de largo con diseño suministrado por el supervisor del contrato</t>
  </si>
  <si>
    <t>Servicio de fabricación de medalla metálica de aleación magnesio, zinc, y cobre de 6 cm de diámetro, 3 mm de grosor, con diseño involucrando logos institucionales frontal y posterior, troquelada en forma personalizada de alto relieve, baños electrolíticos ORO y cinta satinada con logos institucionales de 25mm x 80 de largo con diseño suministrado por el supervisor del contrato.</t>
  </si>
  <si>
    <t>Servicio de fabricación de medalla metálica de aleación magnesio, zinc, y cobre de 6 cm de diámetro, 3 mm de grosor, con diseño involucrando logos institucionales frontal y posterior, troquelada en forma personalizada de alto relieve, baños electrolíticos PLATA y cinta satinada con logos institucionales de 25mm x 80 de largo con diseño suministrado por el supervisor del contrato</t>
  </si>
  <si>
    <t>Servicio de fabricación de medalla metálica de aleación magnesio, zinc, y cobre de 6 cm de diámetro, 3 mm de grosor, con diseño involucrando logos institucionales frontal y posterior, troquelada en forma personalizada de alto relieve, baños electrolíticos BRONCE y cinta satinada con logos institucionales de25mm x 80 de largo con diseño suministrado por el supervisor del contrato.</t>
  </si>
  <si>
    <t>Servicio de fabricación de Trofeo en forma de Copa Especial, termoformado en plástico, figura en la parte superior acorde con la disciplina deportiva solicitada, base de madera, placa en lámina metálica personalizada de acuerdo con el diseño suministrado por el supervisor del contrato, de 60 cm de alto desde la parte inferiorde la base, con baños electrolíticos en ORO, PLATA O BRONCE.</t>
  </si>
  <si>
    <t>Servicio de fabricación de Trofeo en forma de Copa Especial, termoformado en plástico, figura en la parte superior acorde con la disciplina deportiva solicitada, base de madera, placa en lámina metálica personalizada de acuerdo con el diseño suministrado por el supervisor del contrato, de 50 cm de alto desde la parte inferior de la base, con baños electrolíticos en ORO, PLATA O BRONCE.</t>
  </si>
  <si>
    <t>Servicio de fabricación de Trofeo en forma de Copa Especial, termoformado en plástico, figura en la parte superior acorde con la disciplina deportiva solicitada, base de madera, placa en lámina metálica personalizada de acuerdo con el diseño suministrado por el supervisor del contrato, de 40 cm de alto desde la parte inferior de la base, con baños electrolíticos en ORO, PLATA O BRONCE.</t>
  </si>
  <si>
    <t>Servicio de fabricación de Trofeo en forma de Copa Especial, termoformado en plástico, figura en la parte superior acorde con la disciplina deportiva solicitada, base de madera, placa en lámina metálica personalizada de acuerdo con el diseño suministrado por el supervisor del contrato, de 30 cm de alto desde la parte inferior de la base, con baños electrolíticos en ORO, PLATA O BRONCE.</t>
  </si>
  <si>
    <t>Servicio de fabricación de Trofeo en forma de Copa Especial, termoformado en plástico, figura en la parte superior acorde con la disciplina deportiva solicitada, base de madera, placa en lámina metálica personalizada de acuerdo con el diseño suministrado por el supervisor del contrato, de 20 cm de alto desde la parte inferior de la base, con baños electrolíticos en ORO, PLATA O BRONCE.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</si>
</sst>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3" fontId="1" fillId="2" borderId="0" xfId="0" applyNumberFormat="1" applyFont="1" applyFill="1" applyProtection="1">
      <protection hidden="1"/>
    </xf>
    <xf numFmtId="0" fontId="1" fillId="2" borderId="0" xfId="0" applyFont="1" applyFill="1" applyProtection="1">
      <protection locked="0"/>
    </xf>
    <xf numFmtId="0" fontId="29" fillId="0" borderId="1" xfId="0" applyFont="1" applyBorder="1" applyAlignment="1" applyProtection="1">
      <alignment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7"/>
  <sheetViews>
    <sheetView tabSelected="1" topLeftCell="A18" zoomScale="60" zoomScaleNormal="60" zoomScaleSheetLayoutView="70" zoomScalePageLayoutView="55" workbookViewId="0">
      <selection activeCell="C24" sqref="C24"/>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3"/>
      <c r="B2" s="53" t="s">
        <v>0</v>
      </c>
      <c r="C2" s="53"/>
      <c r="D2" s="53"/>
      <c r="E2" s="53"/>
      <c r="F2" s="53"/>
      <c r="G2" s="53"/>
      <c r="H2" s="53"/>
      <c r="I2" s="53"/>
      <c r="J2" s="53"/>
      <c r="K2" s="53"/>
      <c r="L2" s="53"/>
      <c r="M2" s="53"/>
      <c r="N2" s="42" t="s">
        <v>1</v>
      </c>
      <c r="O2" s="42"/>
    </row>
    <row r="3" spans="1:15" ht="15.75" customHeight="1" x14ac:dyDescent="0.25">
      <c r="A3" s="43"/>
      <c r="B3" s="53" t="s">
        <v>2</v>
      </c>
      <c r="C3" s="53"/>
      <c r="D3" s="53"/>
      <c r="E3" s="53"/>
      <c r="F3" s="53"/>
      <c r="G3" s="53"/>
      <c r="H3" s="53"/>
      <c r="I3" s="53"/>
      <c r="J3" s="53"/>
      <c r="K3" s="53"/>
      <c r="L3" s="53"/>
      <c r="M3" s="53"/>
      <c r="N3" s="42" t="s">
        <v>3</v>
      </c>
      <c r="O3" s="42"/>
    </row>
    <row r="4" spans="1:15" ht="16.5" customHeight="1" x14ac:dyDescent="0.25">
      <c r="A4" s="43"/>
      <c r="B4" s="53" t="s">
        <v>4</v>
      </c>
      <c r="C4" s="53"/>
      <c r="D4" s="53"/>
      <c r="E4" s="53"/>
      <c r="F4" s="53"/>
      <c r="G4" s="53"/>
      <c r="H4" s="53"/>
      <c r="I4" s="53"/>
      <c r="J4" s="53"/>
      <c r="K4" s="53"/>
      <c r="L4" s="53"/>
      <c r="M4" s="53"/>
      <c r="N4" s="42" t="s">
        <v>5</v>
      </c>
      <c r="O4" s="42"/>
    </row>
    <row r="5" spans="1:15" ht="15" customHeight="1" x14ac:dyDescent="0.25">
      <c r="A5" s="43"/>
      <c r="B5" s="53"/>
      <c r="C5" s="53"/>
      <c r="D5" s="53"/>
      <c r="E5" s="53"/>
      <c r="F5" s="53"/>
      <c r="G5" s="53"/>
      <c r="H5" s="53"/>
      <c r="I5" s="53"/>
      <c r="J5" s="53"/>
      <c r="K5" s="53"/>
      <c r="L5" s="53"/>
      <c r="M5" s="53"/>
      <c r="N5" s="42" t="s">
        <v>6</v>
      </c>
      <c r="O5" s="42"/>
    </row>
    <row r="7" spans="1:15" x14ac:dyDescent="0.25">
      <c r="A7" s="11" t="s">
        <v>7</v>
      </c>
    </row>
    <row r="8" spans="1:15" x14ac:dyDescent="0.25">
      <c r="A8" s="11"/>
    </row>
    <row r="9" spans="1:15" x14ac:dyDescent="0.25">
      <c r="A9" s="12" t="s">
        <v>8</v>
      </c>
    </row>
    <row r="10" spans="1:15" ht="25.5" customHeight="1" x14ac:dyDescent="0.25">
      <c r="A10" s="60" t="s">
        <v>9</v>
      </c>
      <c r="B10" s="60"/>
      <c r="C10" s="13"/>
      <c r="E10" s="14" t="s">
        <v>10</v>
      </c>
      <c r="F10" s="62"/>
      <c r="G10" s="63"/>
      <c r="K10" s="15" t="s">
        <v>11</v>
      </c>
      <c r="L10" s="64"/>
      <c r="M10" s="65"/>
      <c r="N10" s="66"/>
    </row>
    <row r="11" spans="1:15" ht="15.75" thickBot="1" x14ac:dyDescent="0.3">
      <c r="A11" s="13"/>
      <c r="B11" s="13"/>
      <c r="C11" s="13"/>
      <c r="E11" s="16"/>
      <c r="F11" s="16"/>
      <c r="G11" s="16"/>
      <c r="K11" s="17"/>
      <c r="L11" s="18"/>
      <c r="M11" s="18"/>
      <c r="N11" s="18"/>
    </row>
    <row r="12" spans="1:15" ht="30.75" customHeight="1" thickBot="1" x14ac:dyDescent="0.3">
      <c r="A12" s="47" t="s">
        <v>12</v>
      </c>
      <c r="B12" s="48"/>
      <c r="C12" s="19"/>
      <c r="D12" s="44" t="s">
        <v>13</v>
      </c>
      <c r="E12" s="45"/>
      <c r="F12" s="45"/>
      <c r="G12" s="46"/>
      <c r="H12" s="7"/>
      <c r="I12" s="27"/>
      <c r="J12" s="27"/>
      <c r="K12" s="17"/>
    </row>
    <row r="13" spans="1:15" ht="15.75" thickBot="1" x14ac:dyDescent="0.3">
      <c r="A13" s="49"/>
      <c r="B13" s="50"/>
      <c r="C13" s="19"/>
      <c r="D13" s="18"/>
      <c r="E13" s="16"/>
      <c r="F13" s="16"/>
      <c r="G13" s="16"/>
      <c r="K13" s="17"/>
    </row>
    <row r="14" spans="1:15" ht="30" customHeight="1" thickBot="1" x14ac:dyDescent="0.3">
      <c r="A14" s="49"/>
      <c r="B14" s="50"/>
      <c r="C14" s="19"/>
      <c r="D14" s="44" t="s">
        <v>14</v>
      </c>
      <c r="E14" s="45"/>
      <c r="F14" s="45"/>
      <c r="G14" s="46"/>
      <c r="H14" s="7"/>
      <c r="I14" s="27"/>
      <c r="J14" s="27"/>
      <c r="K14" s="17"/>
    </row>
    <row r="15" spans="1:15" ht="18.75" customHeight="1" thickBot="1" x14ac:dyDescent="0.3">
      <c r="A15" s="49"/>
      <c r="B15" s="50"/>
      <c r="C15" s="19"/>
      <c r="E15" s="16"/>
      <c r="F15" s="16"/>
      <c r="G15" s="16"/>
      <c r="K15" s="17"/>
    </row>
    <row r="16" spans="1:15" ht="24" customHeight="1" thickBot="1" x14ac:dyDescent="0.3">
      <c r="A16" s="51"/>
      <c r="B16" s="52"/>
      <c r="C16" s="19"/>
      <c r="D16" s="44" t="s">
        <v>15</v>
      </c>
      <c r="E16" s="45"/>
      <c r="F16" s="45"/>
      <c r="G16" s="46"/>
      <c r="H16" s="7"/>
      <c r="I16" s="27"/>
      <c r="J16" s="27"/>
      <c r="K16" s="17"/>
      <c r="L16" s="18"/>
      <c r="M16" s="18"/>
      <c r="N16" s="18"/>
    </row>
    <row r="17" spans="1:15" x14ac:dyDescent="0.25">
      <c r="A17" s="13"/>
      <c r="B17" s="13"/>
      <c r="C17" s="13"/>
      <c r="E17" s="16"/>
      <c r="F17" s="16"/>
      <c r="G17" s="16"/>
      <c r="K17" s="17"/>
      <c r="L17" s="18"/>
      <c r="M17" s="18"/>
      <c r="N17" s="18"/>
    </row>
    <row r="19" spans="1:15" s="22" customFormat="1" ht="111.75" customHeight="1" x14ac:dyDescent="0.25">
      <c r="A19" s="20" t="s">
        <v>16</v>
      </c>
      <c r="B19" s="20" t="s">
        <v>17</v>
      </c>
      <c r="C19" s="20" t="s">
        <v>18</v>
      </c>
      <c r="D19" s="20" t="s">
        <v>19</v>
      </c>
      <c r="E19" s="20" t="s">
        <v>20</v>
      </c>
      <c r="F19" s="21" t="s">
        <v>21</v>
      </c>
      <c r="G19" s="21" t="s">
        <v>22</v>
      </c>
      <c r="H19" s="21" t="s">
        <v>23</v>
      </c>
      <c r="I19" s="21" t="s">
        <v>24</v>
      </c>
      <c r="J19" s="21" t="s">
        <v>25</v>
      </c>
      <c r="K19" s="21" t="s">
        <v>26</v>
      </c>
      <c r="L19" s="21" t="s">
        <v>27</v>
      </c>
      <c r="M19" s="21" t="s">
        <v>28</v>
      </c>
      <c r="N19" s="21" t="s">
        <v>29</v>
      </c>
      <c r="O19" s="21" t="s">
        <v>30</v>
      </c>
    </row>
    <row r="20" spans="1:15" s="22" customFormat="1" ht="146.25" customHeight="1" x14ac:dyDescent="0.25">
      <c r="A20" s="29">
        <v>1</v>
      </c>
      <c r="B20" s="35" t="s">
        <v>45</v>
      </c>
      <c r="C20" s="30"/>
      <c r="D20" s="23">
        <v>1</v>
      </c>
      <c r="E20" s="31" t="s">
        <v>31</v>
      </c>
      <c r="F20" s="32"/>
      <c r="G20" s="26">
        <v>0</v>
      </c>
      <c r="H20" s="1">
        <f>+ROUND(F20*G20,0)</f>
        <v>0</v>
      </c>
      <c r="I20" s="26">
        <v>0</v>
      </c>
      <c r="J20" s="1">
        <f t="shared" ref="J20:J28" si="0">ROUND(F20*I20,0)</f>
        <v>0</v>
      </c>
      <c r="K20" s="1">
        <f t="shared" ref="K20:K28" si="1">ROUND(F20+H20+J20,0)</f>
        <v>0</v>
      </c>
      <c r="L20" s="1">
        <f t="shared" ref="L20:L28" si="2">ROUND(F20*D20,0)</f>
        <v>0</v>
      </c>
      <c r="M20" s="1">
        <f t="shared" ref="M20:M28" si="3">ROUND(L20*G20,0)</f>
        <v>0</v>
      </c>
      <c r="N20" s="1">
        <f t="shared" ref="N20:N28" si="4">ROUND(L20*I20,0)</f>
        <v>0</v>
      </c>
      <c r="O20" s="2">
        <f t="shared" ref="O20:O28" si="5">ROUND(L20+N20+M20,0)</f>
        <v>0</v>
      </c>
    </row>
    <row r="21" spans="1:15" s="22" customFormat="1" ht="132.75" customHeight="1" x14ac:dyDescent="0.25">
      <c r="A21" s="29">
        <v>2</v>
      </c>
      <c r="B21" s="35" t="s">
        <v>46</v>
      </c>
      <c r="C21" s="30"/>
      <c r="D21" s="23">
        <v>1</v>
      </c>
      <c r="E21" s="31" t="s">
        <v>31</v>
      </c>
      <c r="F21" s="32"/>
      <c r="G21" s="26">
        <v>0</v>
      </c>
      <c r="H21" s="1">
        <f>+ROUND(F21*G21,0)</f>
        <v>0</v>
      </c>
      <c r="I21" s="26">
        <v>0</v>
      </c>
      <c r="J21" s="1">
        <f t="shared" si="0"/>
        <v>0</v>
      </c>
      <c r="K21" s="1">
        <f t="shared" si="1"/>
        <v>0</v>
      </c>
      <c r="L21" s="1">
        <f t="shared" si="2"/>
        <v>0</v>
      </c>
      <c r="M21" s="1">
        <f t="shared" si="3"/>
        <v>0</v>
      </c>
      <c r="N21" s="1">
        <f t="shared" si="4"/>
        <v>0</v>
      </c>
      <c r="O21" s="2">
        <f t="shared" si="5"/>
        <v>0</v>
      </c>
    </row>
    <row r="22" spans="1:15" s="22" customFormat="1" ht="140.25" customHeight="1" x14ac:dyDescent="0.25">
      <c r="A22" s="29">
        <v>3</v>
      </c>
      <c r="B22" s="35" t="s">
        <v>47</v>
      </c>
      <c r="C22" s="30"/>
      <c r="D22" s="23">
        <v>1</v>
      </c>
      <c r="E22" s="31" t="s">
        <v>31</v>
      </c>
      <c r="F22" s="32"/>
      <c r="G22" s="26">
        <v>0</v>
      </c>
      <c r="H22" s="1">
        <f t="shared" ref="H22:H28" si="6">+ROUND(F22*G22,0)</f>
        <v>0</v>
      </c>
      <c r="I22" s="26">
        <v>0</v>
      </c>
      <c r="J22" s="1">
        <f t="shared" si="0"/>
        <v>0</v>
      </c>
      <c r="K22" s="1">
        <f t="shared" si="1"/>
        <v>0</v>
      </c>
      <c r="L22" s="1">
        <f t="shared" si="2"/>
        <v>0</v>
      </c>
      <c r="M22" s="1">
        <f t="shared" si="3"/>
        <v>0</v>
      </c>
      <c r="N22" s="1">
        <f t="shared" si="4"/>
        <v>0</v>
      </c>
      <c r="O22" s="2">
        <f t="shared" si="5"/>
        <v>0</v>
      </c>
    </row>
    <row r="23" spans="1:15" s="22" customFormat="1" ht="132.75" customHeight="1" x14ac:dyDescent="0.25">
      <c r="A23" s="29">
        <v>4</v>
      </c>
      <c r="B23" s="35" t="s">
        <v>48</v>
      </c>
      <c r="C23" s="30"/>
      <c r="D23" s="23">
        <v>1</v>
      </c>
      <c r="E23" s="31" t="s">
        <v>31</v>
      </c>
      <c r="F23" s="32"/>
      <c r="G23" s="26">
        <v>0</v>
      </c>
      <c r="H23" s="1">
        <f t="shared" si="6"/>
        <v>0</v>
      </c>
      <c r="I23" s="26">
        <v>0</v>
      </c>
      <c r="J23" s="1">
        <f t="shared" si="0"/>
        <v>0</v>
      </c>
      <c r="K23" s="1">
        <f t="shared" si="1"/>
        <v>0</v>
      </c>
      <c r="L23" s="1">
        <f t="shared" si="2"/>
        <v>0</v>
      </c>
      <c r="M23" s="1">
        <f t="shared" si="3"/>
        <v>0</v>
      </c>
      <c r="N23" s="1">
        <f t="shared" si="4"/>
        <v>0</v>
      </c>
      <c r="O23" s="2">
        <f t="shared" si="5"/>
        <v>0</v>
      </c>
    </row>
    <row r="24" spans="1:15" s="22" customFormat="1" ht="138.75" customHeight="1" x14ac:dyDescent="0.25">
      <c r="A24" s="29">
        <v>5</v>
      </c>
      <c r="B24" s="35" t="s">
        <v>49</v>
      </c>
      <c r="C24" s="30"/>
      <c r="D24" s="23">
        <v>1</v>
      </c>
      <c r="E24" s="31" t="s">
        <v>31</v>
      </c>
      <c r="F24" s="32"/>
      <c r="G24" s="26">
        <v>0</v>
      </c>
      <c r="H24" s="1">
        <f t="shared" si="6"/>
        <v>0</v>
      </c>
      <c r="I24" s="26">
        <v>0</v>
      </c>
      <c r="J24" s="1">
        <f t="shared" si="0"/>
        <v>0</v>
      </c>
      <c r="K24" s="1">
        <f t="shared" si="1"/>
        <v>0</v>
      </c>
      <c r="L24" s="1">
        <f t="shared" si="2"/>
        <v>0</v>
      </c>
      <c r="M24" s="1">
        <f t="shared" si="3"/>
        <v>0</v>
      </c>
      <c r="N24" s="1">
        <f t="shared" si="4"/>
        <v>0</v>
      </c>
      <c r="O24" s="2">
        <f t="shared" si="5"/>
        <v>0</v>
      </c>
    </row>
    <row r="25" spans="1:15" s="22" customFormat="1" ht="128.25" customHeight="1" x14ac:dyDescent="0.25">
      <c r="A25" s="29">
        <v>6</v>
      </c>
      <c r="B25" s="35" t="s">
        <v>50</v>
      </c>
      <c r="C25" s="30"/>
      <c r="D25" s="23">
        <v>1</v>
      </c>
      <c r="E25" s="31" t="s">
        <v>31</v>
      </c>
      <c r="F25" s="32"/>
      <c r="G25" s="26">
        <v>0</v>
      </c>
      <c r="H25" s="1">
        <f t="shared" si="6"/>
        <v>0</v>
      </c>
      <c r="I25" s="26">
        <v>0</v>
      </c>
      <c r="J25" s="1">
        <f t="shared" si="0"/>
        <v>0</v>
      </c>
      <c r="K25" s="1">
        <f t="shared" si="1"/>
        <v>0</v>
      </c>
      <c r="L25" s="1">
        <f t="shared" si="2"/>
        <v>0</v>
      </c>
      <c r="M25" s="1">
        <f t="shared" si="3"/>
        <v>0</v>
      </c>
      <c r="N25" s="1">
        <f t="shared" si="4"/>
        <v>0</v>
      </c>
      <c r="O25" s="2">
        <f t="shared" si="5"/>
        <v>0</v>
      </c>
    </row>
    <row r="26" spans="1:15" s="22" customFormat="1" ht="133.5" customHeight="1" x14ac:dyDescent="0.25">
      <c r="A26" s="29">
        <v>7</v>
      </c>
      <c r="B26" s="35" t="s">
        <v>51</v>
      </c>
      <c r="C26" s="30"/>
      <c r="D26" s="23">
        <v>1</v>
      </c>
      <c r="E26" s="31" t="s">
        <v>31</v>
      </c>
      <c r="F26" s="32"/>
      <c r="G26" s="26">
        <v>0</v>
      </c>
      <c r="H26" s="1">
        <f t="shared" si="6"/>
        <v>0</v>
      </c>
      <c r="I26" s="26">
        <v>0</v>
      </c>
      <c r="J26" s="1">
        <f t="shared" si="0"/>
        <v>0</v>
      </c>
      <c r="K26" s="1">
        <f t="shared" si="1"/>
        <v>0</v>
      </c>
      <c r="L26" s="1">
        <f t="shared" si="2"/>
        <v>0</v>
      </c>
      <c r="M26" s="1">
        <f t="shared" si="3"/>
        <v>0</v>
      </c>
      <c r="N26" s="1">
        <f t="shared" si="4"/>
        <v>0</v>
      </c>
      <c r="O26" s="2">
        <f t="shared" si="5"/>
        <v>0</v>
      </c>
    </row>
    <row r="27" spans="1:15" s="22" customFormat="1" ht="128.25" customHeight="1" x14ac:dyDescent="0.25">
      <c r="A27" s="29">
        <v>8</v>
      </c>
      <c r="B27" s="35" t="s">
        <v>52</v>
      </c>
      <c r="C27" s="30"/>
      <c r="D27" s="23">
        <v>1</v>
      </c>
      <c r="E27" s="31" t="s">
        <v>31</v>
      </c>
      <c r="F27" s="32"/>
      <c r="G27" s="26">
        <v>0</v>
      </c>
      <c r="H27" s="1">
        <f t="shared" si="6"/>
        <v>0</v>
      </c>
      <c r="I27" s="26">
        <v>0</v>
      </c>
      <c r="J27" s="1">
        <f t="shared" si="0"/>
        <v>0</v>
      </c>
      <c r="K27" s="1">
        <f t="shared" si="1"/>
        <v>0</v>
      </c>
      <c r="L27" s="1">
        <f t="shared" si="2"/>
        <v>0</v>
      </c>
      <c r="M27" s="1">
        <f t="shared" si="3"/>
        <v>0</v>
      </c>
      <c r="N27" s="1">
        <f t="shared" si="4"/>
        <v>0</v>
      </c>
      <c r="O27" s="2">
        <f t="shared" si="5"/>
        <v>0</v>
      </c>
    </row>
    <row r="28" spans="1:15" s="22" customFormat="1" ht="131.25" customHeight="1" x14ac:dyDescent="0.25">
      <c r="A28" s="29">
        <v>9</v>
      </c>
      <c r="B28" s="35" t="s">
        <v>53</v>
      </c>
      <c r="C28" s="30"/>
      <c r="D28" s="23">
        <v>1</v>
      </c>
      <c r="E28" s="31" t="s">
        <v>31</v>
      </c>
      <c r="F28" s="32"/>
      <c r="G28" s="26">
        <v>0</v>
      </c>
      <c r="H28" s="1">
        <f t="shared" si="6"/>
        <v>0</v>
      </c>
      <c r="I28" s="26">
        <v>0</v>
      </c>
      <c r="J28" s="1">
        <f t="shared" si="0"/>
        <v>0</v>
      </c>
      <c r="K28" s="1">
        <f t="shared" si="1"/>
        <v>0</v>
      </c>
      <c r="L28" s="1">
        <f t="shared" si="2"/>
        <v>0</v>
      </c>
      <c r="M28" s="1">
        <f t="shared" si="3"/>
        <v>0</v>
      </c>
      <c r="N28" s="1">
        <f t="shared" si="4"/>
        <v>0</v>
      </c>
      <c r="O28" s="2">
        <f t="shared" si="5"/>
        <v>0</v>
      </c>
    </row>
    <row r="29" spans="1:15" s="22" customFormat="1" ht="42" customHeight="1" thickBot="1" x14ac:dyDescent="0.25">
      <c r="A29" s="19"/>
      <c r="B29" s="69"/>
      <c r="C29" s="69"/>
      <c r="D29" s="69"/>
      <c r="E29" s="69"/>
      <c r="F29" s="69"/>
      <c r="G29" s="69"/>
      <c r="H29" s="69"/>
      <c r="I29" s="69"/>
      <c r="J29" s="69"/>
      <c r="K29" s="69"/>
      <c r="L29" s="69"/>
      <c r="M29" s="70" t="s">
        <v>32</v>
      </c>
      <c r="N29" s="70"/>
      <c r="O29" s="28">
        <f>SUMIF(G:G,0%,L:L)</f>
        <v>0</v>
      </c>
    </row>
    <row r="30" spans="1:15" s="22" customFormat="1" ht="39" customHeight="1" thickBot="1" x14ac:dyDescent="0.25">
      <c r="A30" s="58" t="s">
        <v>33</v>
      </c>
      <c r="B30" s="59"/>
      <c r="C30" s="59"/>
      <c r="D30" s="59"/>
      <c r="E30" s="59"/>
      <c r="F30" s="59"/>
      <c r="G30" s="59"/>
      <c r="H30" s="59"/>
      <c r="I30" s="59"/>
      <c r="J30" s="59"/>
      <c r="K30" s="59"/>
      <c r="L30" s="59"/>
      <c r="M30" s="71" t="s">
        <v>34</v>
      </c>
      <c r="N30" s="71"/>
      <c r="O30" s="4">
        <f>SUMIF(G:G,5%,L:L)</f>
        <v>0</v>
      </c>
    </row>
    <row r="31" spans="1:15" s="22" customFormat="1" ht="30" customHeight="1" x14ac:dyDescent="0.2">
      <c r="A31" s="54" t="s">
        <v>35</v>
      </c>
      <c r="B31" s="55"/>
      <c r="C31" s="55"/>
      <c r="D31" s="55"/>
      <c r="E31" s="55"/>
      <c r="F31" s="55"/>
      <c r="G31" s="55"/>
      <c r="H31" s="55"/>
      <c r="I31" s="55"/>
      <c r="J31" s="55"/>
      <c r="K31" s="55"/>
      <c r="L31" s="56"/>
      <c r="M31" s="71" t="s">
        <v>36</v>
      </c>
      <c r="N31" s="71"/>
      <c r="O31" s="4">
        <f>SUMIF(G:G,19%,L:L)</f>
        <v>0</v>
      </c>
    </row>
    <row r="32" spans="1:15" s="22" customFormat="1" ht="30" customHeight="1" x14ac:dyDescent="0.2">
      <c r="A32" s="57"/>
      <c r="B32" s="57"/>
      <c r="C32" s="57"/>
      <c r="D32" s="57"/>
      <c r="E32" s="57"/>
      <c r="F32" s="57"/>
      <c r="G32" s="57"/>
      <c r="H32" s="57"/>
      <c r="I32" s="57"/>
      <c r="J32" s="57"/>
      <c r="K32" s="57"/>
      <c r="L32" s="57"/>
      <c r="M32" s="36" t="s">
        <v>27</v>
      </c>
      <c r="N32" s="37"/>
      <c r="O32" s="5">
        <f>SUM(O29:O31)</f>
        <v>0</v>
      </c>
    </row>
    <row r="33" spans="1:15" s="22" customFormat="1" ht="30" customHeight="1" x14ac:dyDescent="0.2">
      <c r="A33" s="57"/>
      <c r="B33" s="57"/>
      <c r="C33" s="57"/>
      <c r="D33" s="57"/>
      <c r="E33" s="57"/>
      <c r="F33" s="57"/>
      <c r="G33" s="57"/>
      <c r="H33" s="57"/>
      <c r="I33" s="57"/>
      <c r="J33" s="57"/>
      <c r="K33" s="57"/>
      <c r="L33" s="57"/>
      <c r="M33" s="72" t="s">
        <v>37</v>
      </c>
      <c r="N33" s="73"/>
      <c r="O33" s="6">
        <f>ROUND(O30*5%,0)</f>
        <v>0</v>
      </c>
    </row>
    <row r="34" spans="1:15" s="22" customFormat="1" ht="30" customHeight="1" x14ac:dyDescent="0.2">
      <c r="A34" s="57"/>
      <c r="B34" s="57"/>
      <c r="C34" s="57"/>
      <c r="D34" s="57"/>
      <c r="E34" s="57"/>
      <c r="F34" s="57"/>
      <c r="G34" s="57"/>
      <c r="H34" s="57"/>
      <c r="I34" s="57"/>
      <c r="J34" s="57"/>
      <c r="K34" s="57"/>
      <c r="L34" s="57"/>
      <c r="M34" s="72" t="s">
        <v>38</v>
      </c>
      <c r="N34" s="73"/>
      <c r="O34" s="4">
        <f>ROUND(O31*19%,0)</f>
        <v>0</v>
      </c>
    </row>
    <row r="35" spans="1:15" s="22" customFormat="1" ht="30" customHeight="1" x14ac:dyDescent="0.2">
      <c r="A35" s="57"/>
      <c r="B35" s="57"/>
      <c r="C35" s="57"/>
      <c r="D35" s="57"/>
      <c r="E35" s="57"/>
      <c r="F35" s="57"/>
      <c r="G35" s="57"/>
      <c r="H35" s="57"/>
      <c r="I35" s="57"/>
      <c r="J35" s="57"/>
      <c r="K35" s="57"/>
      <c r="L35" s="57"/>
      <c r="M35" s="36" t="s">
        <v>39</v>
      </c>
      <c r="N35" s="37"/>
      <c r="O35" s="5">
        <f>SUM(O33:O34)</f>
        <v>0</v>
      </c>
    </row>
    <row r="36" spans="1:15" s="22" customFormat="1" ht="30" customHeight="1" x14ac:dyDescent="0.2">
      <c r="A36" s="57"/>
      <c r="B36" s="57"/>
      <c r="C36" s="57"/>
      <c r="D36" s="57"/>
      <c r="E36" s="57"/>
      <c r="F36" s="57"/>
      <c r="G36" s="57"/>
      <c r="H36" s="57"/>
      <c r="I36" s="57"/>
      <c r="J36" s="57"/>
      <c r="K36" s="57"/>
      <c r="L36" s="57"/>
      <c r="M36" s="40" t="s">
        <v>40</v>
      </c>
      <c r="N36" s="41"/>
      <c r="O36" s="4">
        <f>SUMIF(I:I,8%,N:N)</f>
        <v>0</v>
      </c>
    </row>
    <row r="37" spans="1:15" s="22" customFormat="1" ht="37.5" customHeight="1" x14ac:dyDescent="0.2">
      <c r="A37" s="57"/>
      <c r="B37" s="57"/>
      <c r="C37" s="57"/>
      <c r="D37" s="57"/>
      <c r="E37" s="57"/>
      <c r="F37" s="57"/>
      <c r="G37" s="57"/>
      <c r="H37" s="57"/>
      <c r="I37" s="57"/>
      <c r="J37" s="57"/>
      <c r="K37" s="57"/>
      <c r="L37" s="57"/>
      <c r="M37" s="38" t="s">
        <v>41</v>
      </c>
      <c r="N37" s="39"/>
      <c r="O37" s="5">
        <f>SUM(O36)</f>
        <v>0</v>
      </c>
    </row>
    <row r="38" spans="1:15" s="22" customFormat="1" ht="44.25" customHeight="1" x14ac:dyDescent="0.2">
      <c r="A38" s="57"/>
      <c r="B38" s="57"/>
      <c r="C38" s="57"/>
      <c r="D38" s="57"/>
      <c r="E38" s="57"/>
      <c r="F38" s="57"/>
      <c r="G38" s="57"/>
      <c r="H38" s="57"/>
      <c r="I38" s="57"/>
      <c r="J38" s="57"/>
      <c r="K38" s="57"/>
      <c r="L38" s="57"/>
      <c r="M38" s="38" t="s">
        <v>42</v>
      </c>
      <c r="N38" s="39"/>
      <c r="O38" s="5">
        <f>+O32+O35+O37</f>
        <v>0</v>
      </c>
    </row>
    <row r="41" spans="1:15" x14ac:dyDescent="0.25">
      <c r="B41" s="34"/>
      <c r="C41" s="34"/>
    </row>
    <row r="42" spans="1:15" x14ac:dyDescent="0.25">
      <c r="B42" s="67"/>
      <c r="C42" s="67"/>
    </row>
    <row r="43" spans="1:15" ht="15.75" thickBot="1" x14ac:dyDescent="0.3">
      <c r="B43" s="68"/>
      <c r="C43" s="68"/>
    </row>
    <row r="44" spans="1:15" x14ac:dyDescent="0.25">
      <c r="B44" s="61" t="s">
        <v>43</v>
      </c>
      <c r="C44" s="61"/>
    </row>
    <row r="46" spans="1:15" x14ac:dyDescent="0.25">
      <c r="A46" s="24" t="s">
        <v>44</v>
      </c>
    </row>
    <row r="47" spans="1:15" x14ac:dyDescent="0.25">
      <c r="I47" s="33"/>
    </row>
  </sheetData>
  <sheetProtection algorithmName="SHA-512" hashValue="u381cNh73A2s2fHvk2paIU9K1xL5C/nhIztxPlbZiDVQrtHz32ZrsJSiZipIshucVKIkXUXiiE5WhU4nIYPtRg==" saltValue="uQuuoEebfuzv8lWitefpaQ==" spinCount="100000" sheet="1" scenarios="1" selectLockedCells="1"/>
  <mergeCells count="30">
    <mergeCell ref="A31:L38"/>
    <mergeCell ref="A30:L30"/>
    <mergeCell ref="A10:B10"/>
    <mergeCell ref="B44:C44"/>
    <mergeCell ref="D14:G14"/>
    <mergeCell ref="D16:G16"/>
    <mergeCell ref="F10:G10"/>
    <mergeCell ref="L10:N10"/>
    <mergeCell ref="B42:C43"/>
    <mergeCell ref="B29:L29"/>
    <mergeCell ref="M29:N29"/>
    <mergeCell ref="M30:N30"/>
    <mergeCell ref="M31:N31"/>
    <mergeCell ref="M32:N32"/>
    <mergeCell ref="M33:N33"/>
    <mergeCell ref="M34:N34"/>
    <mergeCell ref="A2:A5"/>
    <mergeCell ref="D12:G12"/>
    <mergeCell ref="A12:B16"/>
    <mergeCell ref="B2:M2"/>
    <mergeCell ref="B3:M3"/>
    <mergeCell ref="B4:M5"/>
    <mergeCell ref="M35:N35"/>
    <mergeCell ref="M38:N38"/>
    <mergeCell ref="M36:N36"/>
    <mergeCell ref="M37:N37"/>
    <mergeCell ref="N2:O2"/>
    <mergeCell ref="N3:O3"/>
    <mergeCell ref="N4:O4"/>
    <mergeCell ref="N5:O5"/>
  </mergeCells>
  <dataValidations count="1">
    <dataValidation type="whole" allowBlank="1" showInputMessage="1" showErrorMessage="1" sqref="F20:F28">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G20:G28</xm:sqref>
        </x14:dataValidation>
        <x14:dataValidation type="list" allowBlank="1" showInputMessage="1" showErrorMessage="1">
          <x14:formula1>
            <xm:f>Hoja2!$F$7:$F$8</xm:f>
          </x14:formula1>
          <xm:sqref>I20:I28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ColWidth="11.42578125"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activity xmlns="f77f2dd4-ab50-435b-ab4d-6167261064d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5" ma:contentTypeDescription="Create a new document." ma:contentTypeScope="" ma:versionID="220b4c6578dde97acf34a88278ae5644">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89b3ad2425ef471046c8b6659a967095"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schemas.microsoft.com/sharepoint/v3"/>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http://purl.org/dc/terms/"/>
    <ds:schemaRef ds:uri="http://schemas.microsoft.com/office/2006/documentManagement/types"/>
    <ds:schemaRef ds:uri="http://purl.org/dc/elements/1.1/"/>
    <ds:schemaRef ds:uri="f77f2dd4-ab50-435b-ab4d-6167261064db"/>
    <ds:schemaRef ds:uri="8e2a4ddb-55b4-4487-b2cb-514bc0fbe095"/>
    <ds:schemaRef ds:uri="http://purl.org/dc/dcmitype/"/>
  </ds:schemaRefs>
</ds:datastoreItem>
</file>

<file path=customXml/itemProps3.xml><?xml version="1.0" encoding="utf-8"?>
<ds:datastoreItem xmlns:ds="http://schemas.openxmlformats.org/officeDocument/2006/customXml" ds:itemID="{B6123F14-6F2A-4385-AB40-E3E21634D3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GIOVANA ASTRID MOLINA RIVERA</cp:lastModifiedBy>
  <cp:revision/>
  <dcterms:created xsi:type="dcterms:W3CDTF">2017-04-28T13:22:52Z</dcterms:created>
  <dcterms:modified xsi:type="dcterms:W3CDTF">2023-10-24T23:19:18Z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