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Documentos\VIGENCIA 2023\PROCESOS\2023\10 OCTUBRE\F-CD-389\PUBLICAR\"/>
    </mc:Choice>
  </mc:AlternateContent>
  <bookViews>
    <workbookView xWindow="0" yWindow="0" windowWidth="19200" windowHeight="7050"/>
  </bookViews>
  <sheets>
    <sheet name="Hoja1" sheetId="1" r:id="rId1"/>
    <sheet name="Hoja2" sheetId="2" state="hidden" r:id="rId2"/>
  </sheets>
  <definedNames>
    <definedName name="_xlnm.Print_Area" localSheetId="0">Hoja1!$A$1:$O$46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 l="1"/>
  <c r="H28" i="1"/>
  <c r="H26" i="1"/>
  <c r="H25" i="1"/>
  <c r="L28" i="1" l="1"/>
  <c r="N28" i="1" s="1"/>
  <c r="L25" i="1"/>
  <c r="M25" i="1" s="1"/>
  <c r="L26" i="1"/>
  <c r="N26" i="1" s="1"/>
  <c r="L27" i="1"/>
  <c r="J25" i="1"/>
  <c r="K25" i="1" s="1"/>
  <c r="J26" i="1"/>
  <c r="K26" i="1" s="1"/>
  <c r="J27" i="1"/>
  <c r="K27" i="1" s="1"/>
  <c r="J28" i="1"/>
  <c r="K28" i="1" s="1"/>
  <c r="L23" i="1"/>
  <c r="M23" i="1" s="1"/>
  <c r="L24" i="1"/>
  <c r="N24" i="1" s="1"/>
  <c r="J23" i="1"/>
  <c r="J24" i="1"/>
  <c r="H22" i="1"/>
  <c r="H23" i="1"/>
  <c r="H24" i="1"/>
  <c r="L22" i="1"/>
  <c r="M22" i="1" s="1"/>
  <c r="J22" i="1"/>
  <c r="L21" i="1"/>
  <c r="J21" i="1"/>
  <c r="H21" i="1"/>
  <c r="K22" i="1" l="1"/>
  <c r="M28" i="1"/>
  <c r="O28" i="1" s="1"/>
  <c r="M27" i="1"/>
  <c r="N27" i="1"/>
  <c r="O27" i="1" s="1"/>
  <c r="M26" i="1"/>
  <c r="O26" i="1"/>
  <c r="N25" i="1"/>
  <c r="O25" i="1" s="1"/>
  <c r="M24" i="1"/>
  <c r="O24" i="1" s="1"/>
  <c r="N22" i="1"/>
  <c r="O22" i="1" s="1"/>
  <c r="K23" i="1"/>
  <c r="N23" i="1"/>
  <c r="O23" i="1" s="1"/>
  <c r="K24" i="1"/>
  <c r="K21" i="1"/>
  <c r="N21" i="1"/>
  <c r="M21" i="1"/>
  <c r="H20" i="1"/>
  <c r="O21" i="1" l="1"/>
  <c r="J20" i="1"/>
  <c r="L20" i="1"/>
  <c r="M20" i="1" s="1"/>
  <c r="O30" i="1"/>
  <c r="O33" i="1" s="1"/>
  <c r="N20" i="1" l="1"/>
  <c r="O20" i="1" s="1"/>
  <c r="K20" i="1"/>
  <c r="O36" i="1"/>
  <c r="O29" i="1"/>
  <c r="O37" i="1" l="1"/>
  <c r="O31" i="1" l="1"/>
  <c r="O34" i="1" l="1"/>
  <c r="O35" i="1" s="1"/>
  <c r="O32" i="1"/>
  <c r="O38"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<sst xmlns="http://schemas.openxmlformats.org/spreadsheetml/2006/main" count="63" uniqueCount="54">
  <si>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</si>
  <si>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</si>
  <si>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</si>
  <si>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</si>
  <si>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</si>
  <si>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</si>
  <si>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</si>
  <si>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</si>
  <si>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</si>
  <si>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</si>
  <si>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</si>
  <si>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</si>
  <si>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</si>
  <si>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</si>
  <si>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</si>
  <si>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</si>
  <si>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</si>
  <si>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</si>
  <si>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</si>
  <si>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</si>
  <si>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</si>
  <si>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</si>
  <si>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</si>
  <si>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</si>
  <si>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</si>
  <si>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</si>
  <si>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</si>
  <si>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</si>
  <si>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</si>
  <si>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</si>
  <si>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</si>
  <si>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UNIDAD</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</si>
  <si>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</si>
  <si>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</si>
  <si>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</si>
  <si>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</si>
  <si>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</si>
  <si>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</si>
  <si>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</si>
  <si>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</si>
  <si>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</si>
  <si>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</si>
  <si>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</si>
  <si>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</si>
  <si>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</si>
  <si>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Servicio de fabricación de medalla metálica de aleación magnesio, zinc, y cobre de 8 cm de diámetro, 3 mm de grosor, con diseño involucrando logos institucionales frontal y posterior, troquelada en forma personalizada de alto relieve, baños electrolíticos ORO y cinta satinada con logos institucionales de 25mm x 80 de largo con diseño suministrado por el supervisor del contrato</t>
  </si>
  <si>
    <t>Servicio de fabricación de medalla metálica de aleación magnesio, zinc, y cobre de 6 cm de diámetro, 3 mm de grosor, con diseño involucrando logos institucionales frontal y posterior, troquelada en forma personalizada de alto relieve, baños electrolíticos ORO y cinta satinada con logos institucionales de 25mm x 80 de largo con diseño suministrado por el supervisor del contrato.</t>
  </si>
  <si>
    <t>Servicio de fabricación de medalla metálica de aleación magnesio, zinc, y cobre de 6 cm de diámetro, 3 mm de grosor, con diseño involucrando logos institucionales frontal y posterior, troquelada en forma personalizada de alto relieve, baños electrolíticos PLATA y cinta satinada con logos institucionales de 25mm x 80 de largo con diseño suministrado por el supervisor del contrato</t>
  </si>
  <si>
    <t>Servicio de fabricación de medalla metálica de aleación magnesio, zinc, y cobre de 6 cm de diámetro, 3 mm de grosor, con diseño involucrando logos institucionales frontal y posterior, troquelada en forma personalizada de alto relieve, baños electrolíticos BRONCE y cinta satinada con logos institucionales de25mm x 80 de largo con diseño suministrado por el supervisor del contrato.</t>
  </si>
  <si>
    <t>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60 cm de alto desde la parte inferiorde la base, con baños electrolíticos en ORO, PLATA O BRONCE.</t>
  </si>
  <si>
    <t>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50 cm de alto desde la parte inferior de la base, con baños electrolíticos en ORO, PLATA O BRONCE.</t>
  </si>
  <si>
    <t>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40 cm de alto desde la parte inferior de la base, con baños electrolíticos en ORO, PLATA O BRONCE.</t>
  </si>
  <si>
    <t>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30 cm de alto desde la parte inferior de la base, con baños electrolíticos en ORO, PLATA O BRONCE.</t>
  </si>
  <si>
    <t>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20 cm de alto desde la parte inferior de la base, con baños electrolíticos en ORO, PLATA O BRONCE.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</si>
</sst>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29" fillId="0" borderId="1" xfId="0" applyFont="1" applyBorder="1" applyAlignment="1" applyProtection="1">
      <alignmen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7"/>
  <sheetViews>
    <sheetView tabSelected="1" topLeftCell="A18" zoomScale="60" zoomScaleNormal="60" zoomScaleSheetLayoutView="70" zoomScalePageLayoutView="55" workbookViewId="0">
      <selection activeCell="C24" sqref="C24"/>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1</v>
      </c>
      <c r="O2" s="42"/>
    </row>
    <row r="3" spans="1:15" ht="15.75" customHeight="1" x14ac:dyDescent="0.25">
      <c r="A3" s="43"/>
      <c r="B3" s="53" t="s">
        <v>2</v>
      </c>
      <c r="C3" s="53"/>
      <c r="D3" s="53"/>
      <c r="E3" s="53"/>
      <c r="F3" s="53"/>
      <c r="G3" s="53"/>
      <c r="H3" s="53"/>
      <c r="I3" s="53"/>
      <c r="J3" s="53"/>
      <c r="K3" s="53"/>
      <c r="L3" s="53"/>
      <c r="M3" s="53"/>
      <c r="N3" s="42" t="s">
        <v>3</v>
      </c>
      <c r="O3" s="42"/>
    </row>
    <row r="4" spans="1:15" ht="16.5" customHeight="1" x14ac:dyDescent="0.25">
      <c r="A4" s="43"/>
      <c r="B4" s="53" t="s">
        <v>4</v>
      </c>
      <c r="C4" s="53"/>
      <c r="D4" s="53"/>
      <c r="E4" s="53"/>
      <c r="F4" s="53"/>
      <c r="G4" s="53"/>
      <c r="H4" s="53"/>
      <c r="I4" s="53"/>
      <c r="J4" s="53"/>
      <c r="K4" s="53"/>
      <c r="L4" s="53"/>
      <c r="M4" s="53"/>
      <c r="N4" s="42" t="s">
        <v>5</v>
      </c>
      <c r="O4" s="42"/>
    </row>
    <row r="5" spans="1:15" ht="15" customHeight="1" x14ac:dyDescent="0.25">
      <c r="A5" s="43"/>
      <c r="B5" s="53"/>
      <c r="C5" s="53"/>
      <c r="D5" s="53"/>
      <c r="E5" s="53"/>
      <c r="F5" s="53"/>
      <c r="G5" s="53"/>
      <c r="H5" s="53"/>
      <c r="I5" s="53"/>
      <c r="J5" s="53"/>
      <c r="K5" s="53"/>
      <c r="L5" s="53"/>
      <c r="M5" s="53"/>
      <c r="N5" s="42" t="s">
        <v>6</v>
      </c>
      <c r="O5" s="42"/>
    </row>
    <row r="7" spans="1:15" x14ac:dyDescent="0.25">
      <c r="A7" s="11" t="s">
        <v>7</v>
      </c>
    </row>
    <row r="8" spans="1:15" x14ac:dyDescent="0.25">
      <c r="A8" s="11"/>
    </row>
    <row r="9" spans="1:15" x14ac:dyDescent="0.25">
      <c r="A9" s="12" t="s">
        <v>8</v>
      </c>
    </row>
    <row r="10" spans="1:15" ht="25.5" customHeight="1" x14ac:dyDescent="0.25">
      <c r="A10" s="60" t="s">
        <v>9</v>
      </c>
      <c r="B10" s="60"/>
      <c r="C10" s="13"/>
      <c r="E10" s="14" t="s">
        <v>10</v>
      </c>
      <c r="F10" s="62"/>
      <c r="G10" s="63"/>
      <c r="K10" s="15" t="s">
        <v>11</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12</v>
      </c>
      <c r="B12" s="48"/>
      <c r="C12" s="19"/>
      <c r="D12" s="44" t="s">
        <v>13</v>
      </c>
      <c r="E12" s="45"/>
      <c r="F12" s="45"/>
      <c r="G12" s="46"/>
      <c r="H12" s="7"/>
      <c r="I12" s="27"/>
      <c r="J12" s="27"/>
      <c r="K12" s="17"/>
    </row>
    <row r="13" spans="1:15" ht="15.75" thickBot="1" x14ac:dyDescent="0.3">
      <c r="A13" s="49"/>
      <c r="B13" s="50"/>
      <c r="C13" s="19"/>
      <c r="D13" s="18"/>
      <c r="E13" s="16"/>
      <c r="F13" s="16"/>
      <c r="G13" s="16"/>
      <c r="K13" s="17"/>
    </row>
    <row r="14" spans="1:15" ht="30" customHeight="1" thickBot="1" x14ac:dyDescent="0.3">
      <c r="A14" s="49"/>
      <c r="B14" s="50"/>
      <c r="C14" s="19"/>
      <c r="D14" s="44" t="s">
        <v>14</v>
      </c>
      <c r="E14" s="45"/>
      <c r="F14" s="45"/>
      <c r="G14" s="46"/>
      <c r="H14" s="7"/>
      <c r="I14" s="27"/>
      <c r="J14" s="27"/>
      <c r="K14" s="17"/>
    </row>
    <row r="15" spans="1:15" ht="18.75" customHeight="1" thickBot="1" x14ac:dyDescent="0.3">
      <c r="A15" s="49"/>
      <c r="B15" s="50"/>
      <c r="C15" s="19"/>
      <c r="E15" s="16"/>
      <c r="F15" s="16"/>
      <c r="G15" s="16"/>
      <c r="K15" s="17"/>
    </row>
    <row r="16" spans="1:15" ht="24" customHeight="1" thickBot="1" x14ac:dyDescent="0.3">
      <c r="A16" s="51"/>
      <c r="B16" s="52"/>
      <c r="C16" s="19"/>
      <c r="D16" s="44" t="s">
        <v>15</v>
      </c>
      <c r="E16" s="45"/>
      <c r="F16" s="45"/>
      <c r="G16" s="46"/>
      <c r="H16" s="7"/>
      <c r="I16" s="27"/>
      <c r="J16" s="27"/>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146.25" customHeight="1" x14ac:dyDescent="0.25">
      <c r="A20" s="29">
        <v>1</v>
      </c>
      <c r="B20" s="35" t="s">
        <v>45</v>
      </c>
      <c r="C20" s="30"/>
      <c r="D20" s="23">
        <v>1</v>
      </c>
      <c r="E20" s="31" t="s">
        <v>31</v>
      </c>
      <c r="F20" s="32"/>
      <c r="G20" s="26">
        <v>0</v>
      </c>
      <c r="H20" s="1">
        <f>+ROUND(F20*G20,0)</f>
        <v>0</v>
      </c>
      <c r="I20" s="26">
        <v>0</v>
      </c>
      <c r="J20" s="1">
        <f t="shared" ref="J20:J28" si="0">ROUND(F20*I20,0)</f>
        <v>0</v>
      </c>
      <c r="K20" s="1">
        <f t="shared" ref="K20:K28" si="1">ROUND(F20+H20+J20,0)</f>
        <v>0</v>
      </c>
      <c r="L20" s="1">
        <f t="shared" ref="L20:L28" si="2">ROUND(F20*D20,0)</f>
        <v>0</v>
      </c>
      <c r="M20" s="1">
        <f t="shared" ref="M20:M28" si="3">ROUND(L20*G20,0)</f>
        <v>0</v>
      </c>
      <c r="N20" s="1">
        <f t="shared" ref="N20:N28" si="4">ROUND(L20*I20,0)</f>
        <v>0</v>
      </c>
      <c r="O20" s="2">
        <f t="shared" ref="O20:O28" si="5">ROUND(L20+N20+M20,0)</f>
        <v>0</v>
      </c>
    </row>
    <row r="21" spans="1:15" s="22" customFormat="1" ht="132.75" customHeight="1" x14ac:dyDescent="0.25">
      <c r="A21" s="29">
        <v>2</v>
      </c>
      <c r="B21" s="35" t="s">
        <v>46</v>
      </c>
      <c r="C21" s="30"/>
      <c r="D21" s="23">
        <v>1</v>
      </c>
      <c r="E21" s="31" t="s">
        <v>31</v>
      </c>
      <c r="F21" s="32"/>
      <c r="G21" s="26">
        <v>0</v>
      </c>
      <c r="H21" s="1">
        <f>+ROUND(F21*G21,0)</f>
        <v>0</v>
      </c>
      <c r="I21" s="26">
        <v>0</v>
      </c>
      <c r="J21" s="1">
        <f t="shared" si="0"/>
        <v>0</v>
      </c>
      <c r="K21" s="1">
        <f t="shared" si="1"/>
        <v>0</v>
      </c>
      <c r="L21" s="1">
        <f t="shared" si="2"/>
        <v>0</v>
      </c>
      <c r="M21" s="1">
        <f t="shared" si="3"/>
        <v>0</v>
      </c>
      <c r="N21" s="1">
        <f t="shared" si="4"/>
        <v>0</v>
      </c>
      <c r="O21" s="2">
        <f t="shared" si="5"/>
        <v>0</v>
      </c>
    </row>
    <row r="22" spans="1:15" s="22" customFormat="1" ht="140.25" customHeight="1" x14ac:dyDescent="0.25">
      <c r="A22" s="29">
        <v>3</v>
      </c>
      <c r="B22" s="35" t="s">
        <v>47</v>
      </c>
      <c r="C22" s="30"/>
      <c r="D22" s="23">
        <v>1</v>
      </c>
      <c r="E22" s="31" t="s">
        <v>31</v>
      </c>
      <c r="F22" s="32"/>
      <c r="G22" s="26">
        <v>0</v>
      </c>
      <c r="H22" s="1">
        <f t="shared" ref="H22:H28" si="6">+ROUND(F22*G22,0)</f>
        <v>0</v>
      </c>
      <c r="I22" s="26">
        <v>0</v>
      </c>
      <c r="J22" s="1">
        <f t="shared" si="0"/>
        <v>0</v>
      </c>
      <c r="K22" s="1">
        <f t="shared" si="1"/>
        <v>0</v>
      </c>
      <c r="L22" s="1">
        <f t="shared" si="2"/>
        <v>0</v>
      </c>
      <c r="M22" s="1">
        <f t="shared" si="3"/>
        <v>0</v>
      </c>
      <c r="N22" s="1">
        <f t="shared" si="4"/>
        <v>0</v>
      </c>
      <c r="O22" s="2">
        <f t="shared" si="5"/>
        <v>0</v>
      </c>
    </row>
    <row r="23" spans="1:15" s="22" customFormat="1" ht="132.75" customHeight="1" x14ac:dyDescent="0.25">
      <c r="A23" s="29">
        <v>4</v>
      </c>
      <c r="B23" s="35" t="s">
        <v>48</v>
      </c>
      <c r="C23" s="30"/>
      <c r="D23" s="23">
        <v>1</v>
      </c>
      <c r="E23" s="31" t="s">
        <v>31</v>
      </c>
      <c r="F23" s="32"/>
      <c r="G23" s="26">
        <v>0</v>
      </c>
      <c r="H23" s="1">
        <f t="shared" si="6"/>
        <v>0</v>
      </c>
      <c r="I23" s="26">
        <v>0</v>
      </c>
      <c r="J23" s="1">
        <f t="shared" si="0"/>
        <v>0</v>
      </c>
      <c r="K23" s="1">
        <f t="shared" si="1"/>
        <v>0</v>
      </c>
      <c r="L23" s="1">
        <f t="shared" si="2"/>
        <v>0</v>
      </c>
      <c r="M23" s="1">
        <f t="shared" si="3"/>
        <v>0</v>
      </c>
      <c r="N23" s="1">
        <f t="shared" si="4"/>
        <v>0</v>
      </c>
      <c r="O23" s="2">
        <f t="shared" si="5"/>
        <v>0</v>
      </c>
    </row>
    <row r="24" spans="1:15" s="22" customFormat="1" ht="138.75" customHeight="1" x14ac:dyDescent="0.25">
      <c r="A24" s="29">
        <v>5</v>
      </c>
      <c r="B24" s="35" t="s">
        <v>49</v>
      </c>
      <c r="C24" s="30"/>
      <c r="D24" s="23">
        <v>1</v>
      </c>
      <c r="E24" s="31" t="s">
        <v>31</v>
      </c>
      <c r="F24" s="32"/>
      <c r="G24" s="26">
        <v>0</v>
      </c>
      <c r="H24" s="1">
        <f t="shared" si="6"/>
        <v>0</v>
      </c>
      <c r="I24" s="26">
        <v>0</v>
      </c>
      <c r="J24" s="1">
        <f t="shared" si="0"/>
        <v>0</v>
      </c>
      <c r="K24" s="1">
        <f t="shared" si="1"/>
        <v>0</v>
      </c>
      <c r="L24" s="1">
        <f t="shared" si="2"/>
        <v>0</v>
      </c>
      <c r="M24" s="1">
        <f t="shared" si="3"/>
        <v>0</v>
      </c>
      <c r="N24" s="1">
        <f t="shared" si="4"/>
        <v>0</v>
      </c>
      <c r="O24" s="2">
        <f t="shared" si="5"/>
        <v>0</v>
      </c>
    </row>
    <row r="25" spans="1:15" s="22" customFormat="1" ht="128.25" customHeight="1" x14ac:dyDescent="0.25">
      <c r="A25" s="29">
        <v>6</v>
      </c>
      <c r="B25" s="35" t="s">
        <v>50</v>
      </c>
      <c r="C25" s="30"/>
      <c r="D25" s="23">
        <v>1</v>
      </c>
      <c r="E25" s="31" t="s">
        <v>31</v>
      </c>
      <c r="F25" s="32"/>
      <c r="G25" s="26">
        <v>0</v>
      </c>
      <c r="H25" s="1">
        <f t="shared" si="6"/>
        <v>0</v>
      </c>
      <c r="I25" s="26">
        <v>0</v>
      </c>
      <c r="J25" s="1">
        <f t="shared" si="0"/>
        <v>0</v>
      </c>
      <c r="K25" s="1">
        <f t="shared" si="1"/>
        <v>0</v>
      </c>
      <c r="L25" s="1">
        <f t="shared" si="2"/>
        <v>0</v>
      </c>
      <c r="M25" s="1">
        <f t="shared" si="3"/>
        <v>0</v>
      </c>
      <c r="N25" s="1">
        <f t="shared" si="4"/>
        <v>0</v>
      </c>
      <c r="O25" s="2">
        <f t="shared" si="5"/>
        <v>0</v>
      </c>
    </row>
    <row r="26" spans="1:15" s="22" customFormat="1" ht="133.5" customHeight="1" x14ac:dyDescent="0.25">
      <c r="A26" s="29">
        <v>7</v>
      </c>
      <c r="B26" s="35" t="s">
        <v>51</v>
      </c>
      <c r="C26" s="30"/>
      <c r="D26" s="23">
        <v>1</v>
      </c>
      <c r="E26" s="31" t="s">
        <v>31</v>
      </c>
      <c r="F26" s="32"/>
      <c r="G26" s="26">
        <v>0</v>
      </c>
      <c r="H26" s="1">
        <f t="shared" si="6"/>
        <v>0</v>
      </c>
      <c r="I26" s="26">
        <v>0</v>
      </c>
      <c r="J26" s="1">
        <f t="shared" si="0"/>
        <v>0</v>
      </c>
      <c r="K26" s="1">
        <f t="shared" si="1"/>
        <v>0</v>
      </c>
      <c r="L26" s="1">
        <f t="shared" si="2"/>
        <v>0</v>
      </c>
      <c r="M26" s="1">
        <f t="shared" si="3"/>
        <v>0</v>
      </c>
      <c r="N26" s="1">
        <f t="shared" si="4"/>
        <v>0</v>
      </c>
      <c r="O26" s="2">
        <f t="shared" si="5"/>
        <v>0</v>
      </c>
    </row>
    <row r="27" spans="1:15" s="22" customFormat="1" ht="128.25" customHeight="1" x14ac:dyDescent="0.25">
      <c r="A27" s="29">
        <v>8</v>
      </c>
      <c r="B27" s="35" t="s">
        <v>52</v>
      </c>
      <c r="C27" s="30"/>
      <c r="D27" s="23">
        <v>1</v>
      </c>
      <c r="E27" s="31" t="s">
        <v>31</v>
      </c>
      <c r="F27" s="32"/>
      <c r="G27" s="26">
        <v>0</v>
      </c>
      <c r="H27" s="1">
        <f t="shared" si="6"/>
        <v>0</v>
      </c>
      <c r="I27" s="26">
        <v>0</v>
      </c>
      <c r="J27" s="1">
        <f t="shared" si="0"/>
        <v>0</v>
      </c>
      <c r="K27" s="1">
        <f t="shared" si="1"/>
        <v>0</v>
      </c>
      <c r="L27" s="1">
        <f t="shared" si="2"/>
        <v>0</v>
      </c>
      <c r="M27" s="1">
        <f t="shared" si="3"/>
        <v>0</v>
      </c>
      <c r="N27" s="1">
        <f t="shared" si="4"/>
        <v>0</v>
      </c>
      <c r="O27" s="2">
        <f t="shared" si="5"/>
        <v>0</v>
      </c>
    </row>
    <row r="28" spans="1:15" s="22" customFormat="1" ht="131.25" customHeight="1" x14ac:dyDescent="0.25">
      <c r="A28" s="29">
        <v>9</v>
      </c>
      <c r="B28" s="35" t="s">
        <v>53</v>
      </c>
      <c r="C28" s="30"/>
      <c r="D28" s="23">
        <v>1</v>
      </c>
      <c r="E28" s="31" t="s">
        <v>31</v>
      </c>
      <c r="F28" s="32"/>
      <c r="G28" s="26">
        <v>0</v>
      </c>
      <c r="H28" s="1">
        <f t="shared" si="6"/>
        <v>0</v>
      </c>
      <c r="I28" s="26">
        <v>0</v>
      </c>
      <c r="J28" s="1">
        <f t="shared" si="0"/>
        <v>0</v>
      </c>
      <c r="K28" s="1">
        <f t="shared" si="1"/>
        <v>0</v>
      </c>
      <c r="L28" s="1">
        <f t="shared" si="2"/>
        <v>0</v>
      </c>
      <c r="M28" s="1">
        <f t="shared" si="3"/>
        <v>0</v>
      </c>
      <c r="N28" s="1">
        <f t="shared" si="4"/>
        <v>0</v>
      </c>
      <c r="O28" s="2">
        <f t="shared" si="5"/>
        <v>0</v>
      </c>
    </row>
    <row r="29" spans="1:15" s="22" customFormat="1" ht="42" customHeight="1" thickBot="1" x14ac:dyDescent="0.25">
      <c r="A29" s="19"/>
      <c r="B29" s="69"/>
      <c r="C29" s="69"/>
      <c r="D29" s="69"/>
      <c r="E29" s="69"/>
      <c r="F29" s="69"/>
      <c r="G29" s="69"/>
      <c r="H29" s="69"/>
      <c r="I29" s="69"/>
      <c r="J29" s="69"/>
      <c r="K29" s="69"/>
      <c r="L29" s="69"/>
      <c r="M29" s="70" t="s">
        <v>32</v>
      </c>
      <c r="N29" s="70"/>
      <c r="O29" s="28">
        <f>SUMIF(G:G,0%,L:L)</f>
        <v>0</v>
      </c>
    </row>
    <row r="30" spans="1:15" s="22" customFormat="1" ht="39" customHeight="1" thickBot="1" x14ac:dyDescent="0.25">
      <c r="A30" s="58" t="s">
        <v>33</v>
      </c>
      <c r="B30" s="59"/>
      <c r="C30" s="59"/>
      <c r="D30" s="59"/>
      <c r="E30" s="59"/>
      <c r="F30" s="59"/>
      <c r="G30" s="59"/>
      <c r="H30" s="59"/>
      <c r="I30" s="59"/>
      <c r="J30" s="59"/>
      <c r="K30" s="59"/>
      <c r="L30" s="59"/>
      <c r="M30" s="71" t="s">
        <v>34</v>
      </c>
      <c r="N30" s="71"/>
      <c r="O30" s="4">
        <f>SUMIF(G:G,5%,L:L)</f>
        <v>0</v>
      </c>
    </row>
    <row r="31" spans="1:15" s="22" customFormat="1" ht="30" customHeight="1" x14ac:dyDescent="0.2">
      <c r="A31" s="54" t="s">
        <v>35</v>
      </c>
      <c r="B31" s="55"/>
      <c r="C31" s="55"/>
      <c r="D31" s="55"/>
      <c r="E31" s="55"/>
      <c r="F31" s="55"/>
      <c r="G31" s="55"/>
      <c r="H31" s="55"/>
      <c r="I31" s="55"/>
      <c r="J31" s="55"/>
      <c r="K31" s="55"/>
      <c r="L31" s="56"/>
      <c r="M31" s="71" t="s">
        <v>36</v>
      </c>
      <c r="N31" s="71"/>
      <c r="O31" s="4">
        <f>SUMIF(G:G,19%,L:L)</f>
        <v>0</v>
      </c>
    </row>
    <row r="32" spans="1:15" s="22" customFormat="1" ht="30" customHeight="1" x14ac:dyDescent="0.2">
      <c r="A32" s="57"/>
      <c r="B32" s="57"/>
      <c r="C32" s="57"/>
      <c r="D32" s="57"/>
      <c r="E32" s="57"/>
      <c r="F32" s="57"/>
      <c r="G32" s="57"/>
      <c r="H32" s="57"/>
      <c r="I32" s="57"/>
      <c r="J32" s="57"/>
      <c r="K32" s="57"/>
      <c r="L32" s="57"/>
      <c r="M32" s="36" t="s">
        <v>27</v>
      </c>
      <c r="N32" s="37"/>
      <c r="O32" s="5">
        <f>SUM(O29:O31)</f>
        <v>0</v>
      </c>
    </row>
    <row r="33" spans="1:15" s="22" customFormat="1" ht="30" customHeight="1" x14ac:dyDescent="0.2">
      <c r="A33" s="57"/>
      <c r="B33" s="57"/>
      <c r="C33" s="57"/>
      <c r="D33" s="57"/>
      <c r="E33" s="57"/>
      <c r="F33" s="57"/>
      <c r="G33" s="57"/>
      <c r="H33" s="57"/>
      <c r="I33" s="57"/>
      <c r="J33" s="57"/>
      <c r="K33" s="57"/>
      <c r="L33" s="57"/>
      <c r="M33" s="72" t="s">
        <v>37</v>
      </c>
      <c r="N33" s="73"/>
      <c r="O33" s="6">
        <f>ROUND(O30*5%,0)</f>
        <v>0</v>
      </c>
    </row>
    <row r="34" spans="1:15" s="22" customFormat="1" ht="30" customHeight="1" x14ac:dyDescent="0.2">
      <c r="A34" s="57"/>
      <c r="B34" s="57"/>
      <c r="C34" s="57"/>
      <c r="D34" s="57"/>
      <c r="E34" s="57"/>
      <c r="F34" s="57"/>
      <c r="G34" s="57"/>
      <c r="H34" s="57"/>
      <c r="I34" s="57"/>
      <c r="J34" s="57"/>
      <c r="K34" s="57"/>
      <c r="L34" s="57"/>
      <c r="M34" s="72" t="s">
        <v>38</v>
      </c>
      <c r="N34" s="73"/>
      <c r="O34" s="4">
        <f>ROUND(O31*19%,0)</f>
        <v>0</v>
      </c>
    </row>
    <row r="35" spans="1:15" s="22" customFormat="1" ht="30" customHeight="1" x14ac:dyDescent="0.2">
      <c r="A35" s="57"/>
      <c r="B35" s="57"/>
      <c r="C35" s="57"/>
      <c r="D35" s="57"/>
      <c r="E35" s="57"/>
      <c r="F35" s="57"/>
      <c r="G35" s="57"/>
      <c r="H35" s="57"/>
      <c r="I35" s="57"/>
      <c r="J35" s="57"/>
      <c r="K35" s="57"/>
      <c r="L35" s="57"/>
      <c r="M35" s="36" t="s">
        <v>39</v>
      </c>
      <c r="N35" s="37"/>
      <c r="O35" s="5">
        <f>SUM(O33:O34)</f>
        <v>0</v>
      </c>
    </row>
    <row r="36" spans="1:15" s="22" customFormat="1" ht="30" customHeight="1" x14ac:dyDescent="0.2">
      <c r="A36" s="57"/>
      <c r="B36" s="57"/>
      <c r="C36" s="57"/>
      <c r="D36" s="57"/>
      <c r="E36" s="57"/>
      <c r="F36" s="57"/>
      <c r="G36" s="57"/>
      <c r="H36" s="57"/>
      <c r="I36" s="57"/>
      <c r="J36" s="57"/>
      <c r="K36" s="57"/>
      <c r="L36" s="57"/>
      <c r="M36" s="40" t="s">
        <v>40</v>
      </c>
      <c r="N36" s="41"/>
      <c r="O36" s="4">
        <f>SUMIF(I:I,8%,N:N)</f>
        <v>0</v>
      </c>
    </row>
    <row r="37" spans="1:15" s="22" customFormat="1" ht="37.5" customHeight="1" x14ac:dyDescent="0.2">
      <c r="A37" s="57"/>
      <c r="B37" s="57"/>
      <c r="C37" s="57"/>
      <c r="D37" s="57"/>
      <c r="E37" s="57"/>
      <c r="F37" s="57"/>
      <c r="G37" s="57"/>
      <c r="H37" s="57"/>
      <c r="I37" s="57"/>
      <c r="J37" s="57"/>
      <c r="K37" s="57"/>
      <c r="L37" s="57"/>
      <c r="M37" s="38" t="s">
        <v>41</v>
      </c>
      <c r="N37" s="39"/>
      <c r="O37" s="5">
        <f>SUM(O36)</f>
        <v>0</v>
      </c>
    </row>
    <row r="38" spans="1:15" s="22" customFormat="1" ht="44.25" customHeight="1" x14ac:dyDescent="0.2">
      <c r="A38" s="57"/>
      <c r="B38" s="57"/>
      <c r="C38" s="57"/>
      <c r="D38" s="57"/>
      <c r="E38" s="57"/>
      <c r="F38" s="57"/>
      <c r="G38" s="57"/>
      <c r="H38" s="57"/>
      <c r="I38" s="57"/>
      <c r="J38" s="57"/>
      <c r="K38" s="57"/>
      <c r="L38" s="57"/>
      <c r="M38" s="38" t="s">
        <v>42</v>
      </c>
      <c r="N38" s="39"/>
      <c r="O38" s="5">
        <f>+O32+O35+O37</f>
        <v>0</v>
      </c>
    </row>
    <row r="41" spans="1:15" x14ac:dyDescent="0.25">
      <c r="B41" s="34"/>
      <c r="C41" s="34"/>
    </row>
    <row r="42" spans="1:15" x14ac:dyDescent="0.25">
      <c r="B42" s="67"/>
      <c r="C42" s="67"/>
    </row>
    <row r="43" spans="1:15" ht="15.75" thickBot="1" x14ac:dyDescent="0.3">
      <c r="B43" s="68"/>
      <c r="C43" s="68"/>
    </row>
    <row r="44" spans="1:15" x14ac:dyDescent="0.25">
      <c r="B44" s="61" t="s">
        <v>43</v>
      </c>
      <c r="C44" s="61"/>
    </row>
    <row r="46" spans="1:15" x14ac:dyDescent="0.25">
      <c r="A46" s="24" t="s">
        <v>44</v>
      </c>
    </row>
    <row r="47" spans="1:15" x14ac:dyDescent="0.25">
      <c r="I47" s="33"/>
    </row>
  </sheetData>
  <sheetProtection algorithmName="SHA-512" hashValue="u381cNh73A2s2fHvk2paIU9K1xL5C/nhIztxPlbZiDVQrtHz32ZrsJSiZipIshucVKIkXUXiiE5WhU4nIYPtRg==" saltValue="uQuuoEebfuzv8lWitefpaQ==" spinCount="100000" sheet="1" scenarios="1" selectLockedCells="1"/>
  <mergeCells count="30">
    <mergeCell ref="A31:L38"/>
    <mergeCell ref="A30:L30"/>
    <mergeCell ref="A10:B10"/>
    <mergeCell ref="B44:C44"/>
    <mergeCell ref="D14:G14"/>
    <mergeCell ref="D16:G16"/>
    <mergeCell ref="F10:G10"/>
    <mergeCell ref="L10:N10"/>
    <mergeCell ref="B42:C43"/>
    <mergeCell ref="B29:L29"/>
    <mergeCell ref="M29:N29"/>
    <mergeCell ref="M30:N30"/>
    <mergeCell ref="M31:N31"/>
    <mergeCell ref="M32:N32"/>
    <mergeCell ref="M33:N33"/>
    <mergeCell ref="M34:N34"/>
    <mergeCell ref="A2:A5"/>
    <mergeCell ref="D12:G12"/>
    <mergeCell ref="A12:B16"/>
    <mergeCell ref="B2:M2"/>
    <mergeCell ref="B3:M3"/>
    <mergeCell ref="B4:M5"/>
    <mergeCell ref="M35:N35"/>
    <mergeCell ref="M38:N38"/>
    <mergeCell ref="M36:N36"/>
    <mergeCell ref="M37:N37"/>
    <mergeCell ref="N2:O2"/>
    <mergeCell ref="N3:O3"/>
    <mergeCell ref="N4:O4"/>
    <mergeCell ref="N5:O5"/>
  </mergeCells>
  <dataValidations count="1">
    <dataValidation type="whole" allowBlank="1" showInputMessage="1" showErrorMessage="1" sqref="F20:F28">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G20:G28</xm:sqref>
        </x14:dataValidation>
        <x14:dataValidation type="list" allowBlank="1" showInputMessage="1" showErrorMessage="1">
          <x14:formula1>
            <xm:f>Hoja2!$F$7:$F$8</xm:f>
          </x14:formula1>
          <xm:sqref>I20:I28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f77f2dd4-ab50-435b-ab4d-6167261064d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5" ma:contentTypeDescription="Create a new document." ma:contentTypeScope="" ma:versionID="220b4c6578dde97acf34a88278ae5644">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89b3ad2425ef471046c8b6659a967095"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sharepoint/v3"/>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purl.org/dc/elements/1.1/"/>
    <ds:schemaRef ds:uri="f77f2dd4-ab50-435b-ab4d-6167261064db"/>
    <ds:schemaRef ds:uri="8e2a4ddb-55b4-4487-b2cb-514bc0fbe095"/>
    <ds:schemaRef ds:uri="http://purl.org/dc/dcmitype/"/>
  </ds:schemaRefs>
</ds:datastoreItem>
</file>

<file path=customXml/itemProps3.xml><?xml version="1.0" encoding="utf-8"?>
<ds:datastoreItem xmlns:ds="http://schemas.openxmlformats.org/officeDocument/2006/customXml" ds:itemID="{B6123F14-6F2A-4385-AB40-E3E21634D3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GIOVANA ASTRID MOLINA RIVERA</cp:lastModifiedBy>
  <cp:revision/>
  <dcterms:created xsi:type="dcterms:W3CDTF">2017-04-28T13:22:52Z</dcterms:created>
  <dcterms:modified xsi:type="dcterms:W3CDTF">2023-10-24T23:19:18Z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