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384 LICENCIA ZOHO DC/PUBLICACION/"/>
    </mc:Choice>
  </mc:AlternateContent>
  <xr:revisionPtr revIDLastSave="270" documentId="11_DD4568EBEAE195D82CD524D795C0888E8D736210" xr6:coauthVersionLast="47" xr6:coauthVersionMax="47" xr10:uidLastSave="{B5AEE1DE-758E-48E6-91DE-FF0B61C4B856}"/>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J24" i="1"/>
  <c r="H24" i="1"/>
  <c r="K24" i="1" s="1"/>
  <c r="L21" i="1"/>
  <c r="L22" i="1"/>
  <c r="M22" i="1" s="1"/>
  <c r="L23" i="1"/>
  <c r="N23" i="1" s="1"/>
  <c r="J23" i="1"/>
  <c r="J21" i="1"/>
  <c r="J22" i="1"/>
  <c r="H21" i="1"/>
  <c r="H22" i="1"/>
  <c r="H23" i="1"/>
  <c r="L20" i="1"/>
  <c r="M20" i="1" s="1"/>
  <c r="H20" i="1"/>
  <c r="J20" i="1"/>
  <c r="O26" i="1"/>
  <c r="O29" i="1" s="1"/>
  <c r="K20" i="1" l="1"/>
  <c r="M24" i="1"/>
  <c r="N24" i="1"/>
  <c r="K21" i="1"/>
  <c r="K22" i="1"/>
  <c r="M21" i="1"/>
  <c r="N21" i="1"/>
  <c r="N22" i="1"/>
  <c r="O22" i="1" s="1"/>
  <c r="M23" i="1"/>
  <c r="O23" i="1" s="1"/>
  <c r="K23" i="1"/>
  <c r="N20" i="1"/>
  <c r="O20" i="1" s="1"/>
  <c r="O32" i="1"/>
  <c r="O25" i="1"/>
  <c r="O24" i="1" l="1"/>
  <c r="O21" i="1"/>
  <c r="O33" i="1"/>
  <c r="O27" i="1" l="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<sst xmlns="http://schemas.openxmlformats.org/spreadsheetml/2006/main" count="55" uniqueCount="50">
  <si>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</si>
  <si>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</si>
  <si>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</si>
  <si>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</si>
  <si>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</si>
  <si>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</si>
  <si>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</si>
  <si>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</si>
  <si>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</si>
  <si>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</si>
  <si>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</si>
  <si>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</si>
  <si>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</si>
  <si>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</si>
  <si>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</si>
  <si>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</si>
  <si>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</si>
  <si>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</si>
  <si>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</si>
  <si>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</si>
  <si>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</si>
  <si>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</si>
  <si>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</si>
  <si>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</si>
  <si>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</si>
  <si>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</si>
  <si>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</si>
  <si>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</si>
  <si>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</si>
  <si>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</si>
  <si>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</si>
  <si>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</si>
  <si>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</si>
  <si>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</si>
  <si>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</si>
  <si>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</si>
  <si>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</si>
  <si>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</si>
  <si>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</si>
  <si>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</si>
  <si>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</si>
  <si>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</si>
  <si>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</si>
  <si>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</si>
  <si>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CANTIDAD</t>
  </si>
  <si>
    <t>Zoho CRM Empresarial que incluye 3 usuarios. Esta plataforma permite automatización de procesos, integraciones amplias, personalización, seguridad de datos, análisis avanzados y escalabilidad, facilita la gestión de ventas, atención al cliente y toma de decisiones basadas en datos. </t>
  </si>
  <si>
    <t>Zoho Marketing Plus que incluye 5 usuarios. Esta plataforma incluye herramientas para realizar campañas  a través de:  •Zoho Campaigns: Para crear y ejecutar campañas de correo electrónico efectivas. •Zoho Social: Para gestionar contenido en redes sociales y aumentar el conocimiento de la marca. •Zoho Marketing Automation: Automatiza tareas de marketing y personaliza recorridos de clientes. •Zoho Survey: Recopila información valiosa a través de encuestas de satisfacción del cliente. •Zoho Meeting: Organiza reuniones y eventos virtuales a través de videoconferencias. •Zoho SalesIQ: Ofrece soporte en vivo a clientes a través de chat en tiempo real en sitios web. •Zoho Analytics: Mide el rendimiento de las campañas de marketing y proporciona insights valiosos. •Zoho Workdrive: Almacena y comparte archivos de manera segura en la nube</t>
  </si>
  <si>
    <t> Licencia de Zoho que incluye bolsa para el envío de 70.000 mensajes de texto según la necesidad de la institución.</t>
  </si>
  <si>
    <t>Licencia Mail Marketing: Adición bolsa créditos para envío 60.000 contactos</t>
  </si>
  <si>
    <t>Zoho que incluye un paquete de 100 horas para la implementación, configuración, capacitación, consultoría y soporte de las herramientas de Zoho; incluyendo el relevamiento de información y la configuración detallada de los siguientes productos.  El paquete comprende: -Configuración Organizacional. -Control de Seguridad. -Configuración de Canales. -Personalización: que abarca la creación de plantillas de correo, plantillas de inventario y la adaptación de módulos y campos según sus necesidades. -Automatización de procesos. -Capacitación sobre el uso de las herramientas, incluyendo temas como la importación de datos y respaldo, configuración de perfiles y roles, establecimiento de notificaciones, ajuste de módulos, creación de informes y gráficos, así como una introducción a la aplicación móvil de Zoho. -Soporte directo con Zoho 24/7 a través de canales de correo electrónico y chat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</si>
</sst>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2">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3" fillId="0" borderId="26" xfId="0" applyFont="1" applyBorder="1" applyAlignment="1" applyProtection="1">
      <alignment horizontal="center" vertical="center"/>
      <protection locked="0"/>
    </xf>
    <xf numFmtId="43" fontId="3" fillId="0" borderId="26" xfId="3" applyFont="1" applyFill="1" applyBorder="1" applyAlignment="1" applyProtection="1">
      <alignment horizontal="center"/>
      <protection locked="0"/>
    </xf>
    <xf numFmtId="43" fontId="3" fillId="0" borderId="1" xfId="3" applyFont="1" applyFill="1" applyBorder="1" applyAlignment="1" applyProtection="1">
      <alignment horizontal="center"/>
      <protection locked="0"/>
    </xf>
    <xf numFmtId="43" fontId="3" fillId="0" borderId="1" xfId="3" applyFont="1" applyFill="1" applyBorder="1" applyAlignment="1" applyProtection="1">
      <protection locked="0"/>
    </xf>
    <xf numFmtId="0" fontId="0" fillId="2" borderId="0" xfId="0" applyFill="1" applyProtection="1">
      <protection locked="0"/>
    </xf>
    <xf numFmtId="0" fontId="1" fillId="0" borderId="27"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7" xfId="0" applyFont="1" applyBorder="1" applyAlignment="1">
      <alignment vertical="top" wrapText="1"/>
    </xf>
    <xf numFmtId="0" fontId="3" fillId="0" borderId="26" xfId="0" applyFont="1" applyBorder="1" applyAlignment="1" applyProtection="1">
      <alignment horizontal="center" vertical="top"/>
      <protection locked="0"/>
    </xf>
    <xf numFmtId="0" fontId="3" fillId="35" borderId="26" xfId="0" applyFont="1" applyFill="1" applyBorder="1" applyAlignment="1" applyProtection="1">
      <alignment horizontal="left" vertical="top" wrapText="1"/>
      <protection locked="0"/>
    </xf>
    <xf numFmtId="0" fontId="1" fillId="0" borderId="27" xfId="0" applyFont="1" applyBorder="1" applyAlignment="1">
      <alignment horizontal="center" vertical="top" wrapText="1"/>
    </xf>
    <xf numFmtId="0" fontId="1" fillId="0" borderId="26" xfId="0" applyFont="1" applyBorder="1" applyAlignment="1" applyProtection="1">
      <alignment horizontal="center" vertical="top" wrapText="1"/>
      <protection hidden="1"/>
    </xf>
    <xf numFmtId="1" fontId="12" fillId="35" borderId="26" xfId="3" applyNumberFormat="1" applyFont="1" applyFill="1" applyBorder="1" applyAlignment="1" applyProtection="1">
      <alignment horizontal="center" vertical="top"/>
      <protection locked="0"/>
    </xf>
    <xf numFmtId="9" fontId="3" fillId="35" borderId="26" xfId="1" applyFont="1" applyFill="1" applyBorder="1" applyAlignment="1" applyProtection="1">
      <alignment horizontal="center" vertical="top"/>
      <protection locked="0"/>
    </xf>
    <xf numFmtId="43" fontId="3" fillId="0" borderId="26" xfId="3" applyFont="1" applyFill="1" applyBorder="1" applyAlignment="1" applyProtection="1">
      <alignment horizontal="center" vertical="top"/>
      <protection locked="0"/>
    </xf>
    <xf numFmtId="43" fontId="3" fillId="0" borderId="1" xfId="3" applyFont="1" applyFill="1" applyBorder="1" applyAlignment="1" applyProtection="1">
      <alignment horizontal="center" vertical="top"/>
      <protection locked="0"/>
    </xf>
    <xf numFmtId="43" fontId="3" fillId="0" borderId="1" xfId="3" applyFont="1" applyFill="1" applyBorder="1" applyAlignment="1" applyProtection="1">
      <alignment vertical="top"/>
      <protection locked="0"/>
    </xf>
    <xf numFmtId="0" fontId="0" fillId="2" borderId="0" xfId="0" applyFill="1" applyAlignment="1" applyProtection="1">
      <alignment vertical="top"/>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A15" zoomScaleNormal="100" zoomScaleSheetLayoutView="70" zoomScalePageLayoutView="55" workbookViewId="0">
      <selection activeCell="G24" sqref="G24"/>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7.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50"/>
      <c r="B2" s="60" t="s">
        <v>0</v>
      </c>
      <c r="C2" s="60"/>
      <c r="D2" s="60"/>
      <c r="E2" s="60"/>
      <c r="F2" s="60"/>
      <c r="G2" s="60"/>
      <c r="H2" s="60"/>
      <c r="I2" s="60"/>
      <c r="J2" s="60"/>
      <c r="K2" s="60"/>
      <c r="L2" s="60"/>
      <c r="M2" s="60"/>
      <c r="N2" s="49" t="s">
        <v>36</v>
      </c>
      <c r="O2" s="49"/>
    </row>
    <row r="3" spans="1:15" ht="15.75" customHeight="1" x14ac:dyDescent="0.25">
      <c r="A3" s="50"/>
      <c r="B3" s="60" t="s">
        <v>1</v>
      </c>
      <c r="C3" s="60"/>
      <c r="D3" s="60"/>
      <c r="E3" s="60"/>
      <c r="F3" s="60"/>
      <c r="G3" s="60"/>
      <c r="H3" s="60"/>
      <c r="I3" s="60"/>
      <c r="J3" s="60"/>
      <c r="K3" s="60"/>
      <c r="L3" s="60"/>
      <c r="M3" s="60"/>
      <c r="N3" s="49" t="s">
        <v>39</v>
      </c>
      <c r="O3" s="49"/>
    </row>
    <row r="4" spans="1:15" ht="16.5" customHeight="1" x14ac:dyDescent="0.25">
      <c r="A4" s="50"/>
      <c r="B4" s="60" t="s">
        <v>35</v>
      </c>
      <c r="C4" s="60"/>
      <c r="D4" s="60"/>
      <c r="E4" s="60"/>
      <c r="F4" s="60"/>
      <c r="G4" s="60"/>
      <c r="H4" s="60"/>
      <c r="I4" s="60"/>
      <c r="J4" s="60"/>
      <c r="K4" s="60"/>
      <c r="L4" s="60"/>
      <c r="M4" s="60"/>
      <c r="N4" s="49" t="s">
        <v>40</v>
      </c>
      <c r="O4" s="49"/>
    </row>
    <row r="5" spans="1:15" ht="15" customHeight="1" x14ac:dyDescent="0.25">
      <c r="A5" s="50"/>
      <c r="B5" s="60"/>
      <c r="C5" s="60"/>
      <c r="D5" s="60"/>
      <c r="E5" s="60"/>
      <c r="F5" s="60"/>
      <c r="G5" s="60"/>
      <c r="H5" s="60"/>
      <c r="I5" s="60"/>
      <c r="J5" s="60"/>
      <c r="K5" s="60"/>
      <c r="L5" s="60"/>
      <c r="M5" s="60"/>
      <c r="N5" s="49" t="s">
        <v>37</v>
      </c>
      <c r="O5" s="49"/>
    </row>
    <row r="7" spans="1:15" x14ac:dyDescent="0.25">
      <c r="A7" s="9" t="s">
        <v>38</v>
      </c>
    </row>
    <row r="8" spans="1:15" x14ac:dyDescent="0.25">
      <c r="A8" s="9"/>
    </row>
    <row r="9" spans="1:15" x14ac:dyDescent="0.25">
      <c r="A9" s="10" t="s">
        <v>28</v>
      </c>
    </row>
    <row r="10" spans="1:15" ht="25.5" customHeight="1" x14ac:dyDescent="0.25">
      <c r="A10" s="67" t="s">
        <v>27</v>
      </c>
      <c r="B10" s="67"/>
      <c r="C10" s="11"/>
      <c r="E10" s="12" t="s">
        <v>20</v>
      </c>
      <c r="F10" s="69"/>
      <c r="G10" s="70"/>
      <c r="K10" s="13" t="s">
        <v>15</v>
      </c>
      <c r="L10" s="71"/>
      <c r="M10" s="72"/>
      <c r="N10" s="73"/>
    </row>
    <row r="11" spans="1:15" ht="15.75" thickBot="1" x14ac:dyDescent="0.3">
      <c r="A11" s="11"/>
      <c r="B11" s="26"/>
      <c r="C11" s="11"/>
      <c r="E11" s="14"/>
      <c r="F11" s="14"/>
      <c r="G11" s="14"/>
      <c r="K11" s="15"/>
      <c r="L11" s="16"/>
      <c r="M11" s="16"/>
      <c r="N11" s="16"/>
    </row>
    <row r="12" spans="1:15" ht="30.75" customHeight="1" thickBot="1" x14ac:dyDescent="0.3">
      <c r="A12" s="54" t="s">
        <v>25</v>
      </c>
      <c r="B12" s="55"/>
      <c r="C12" s="17"/>
      <c r="D12" s="51" t="s">
        <v>16</v>
      </c>
      <c r="E12" s="52"/>
      <c r="F12" s="52"/>
      <c r="G12" s="53"/>
      <c r="H12" s="5"/>
      <c r="I12" s="27"/>
      <c r="J12" s="27"/>
      <c r="K12" s="15"/>
    </row>
    <row r="13" spans="1:15" ht="15.75" thickBot="1" x14ac:dyDescent="0.3">
      <c r="A13" s="56"/>
      <c r="B13" s="57"/>
      <c r="C13" s="17"/>
      <c r="D13" s="16"/>
      <c r="E13" s="14"/>
      <c r="F13" s="14"/>
      <c r="G13" s="14"/>
      <c r="K13" s="15"/>
    </row>
    <row r="14" spans="1:15" ht="30" customHeight="1" thickBot="1" x14ac:dyDescent="0.3">
      <c r="A14" s="56"/>
      <c r="B14" s="57"/>
      <c r="C14" s="17"/>
      <c r="D14" s="51" t="s">
        <v>17</v>
      </c>
      <c r="E14" s="52"/>
      <c r="F14" s="52"/>
      <c r="G14" s="53"/>
      <c r="H14" s="5"/>
      <c r="I14" s="27"/>
      <c r="J14" s="27"/>
      <c r="K14" s="15"/>
    </row>
    <row r="15" spans="1:15" ht="18.75" customHeight="1" thickBot="1" x14ac:dyDescent="0.3">
      <c r="A15" s="56"/>
      <c r="B15" s="57"/>
      <c r="C15" s="17"/>
      <c r="E15" s="14"/>
      <c r="F15" s="14"/>
      <c r="G15" s="14"/>
      <c r="K15" s="15"/>
    </row>
    <row r="16" spans="1:15" ht="24" customHeight="1" thickBot="1" x14ac:dyDescent="0.3">
      <c r="A16" s="58"/>
      <c r="B16" s="59"/>
      <c r="C16" s="17"/>
      <c r="D16" s="51" t="s">
        <v>21</v>
      </c>
      <c r="E16" s="52"/>
      <c r="F16" s="52"/>
      <c r="G16" s="53"/>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26</v>
      </c>
      <c r="B19" s="18" t="s">
        <v>2</v>
      </c>
      <c r="C19" s="18" t="s">
        <v>18</v>
      </c>
      <c r="D19" s="18" t="s">
        <v>44</v>
      </c>
      <c r="E19" s="18" t="s">
        <v>22</v>
      </c>
      <c r="F19" s="19" t="s">
        <v>3</v>
      </c>
      <c r="G19" s="20" t="s">
        <v>24</v>
      </c>
      <c r="H19" s="19" t="s">
        <v>4</v>
      </c>
      <c r="I19" s="19" t="s">
        <v>30</v>
      </c>
      <c r="J19" s="19" t="s">
        <v>33</v>
      </c>
      <c r="K19" s="19" t="s">
        <v>5</v>
      </c>
      <c r="L19" s="19" t="s">
        <v>6</v>
      </c>
      <c r="M19" s="19" t="s">
        <v>7</v>
      </c>
      <c r="N19" s="19" t="s">
        <v>29</v>
      </c>
      <c r="O19" s="19" t="s">
        <v>8</v>
      </c>
    </row>
    <row r="20" spans="1:15" ht="61.5" customHeight="1" x14ac:dyDescent="0.25">
      <c r="A20" s="30">
        <v>1</v>
      </c>
      <c r="B20" s="81" t="s">
        <v>45</v>
      </c>
      <c r="C20" s="31"/>
      <c r="D20" s="42">
        <v>3</v>
      </c>
      <c r="E20" s="32" t="s">
        <v>43</v>
      </c>
      <c r="F20" s="33"/>
      <c r="G20" s="34">
        <v>0</v>
      </c>
      <c r="H20" s="35">
        <f t="shared" ref="H20:H24" si="0">+ROUND(F20*G20,0)</f>
        <v>0</v>
      </c>
      <c r="I20" s="34">
        <v>0</v>
      </c>
      <c r="J20" s="35">
        <f t="shared" ref="J20:J24" si="1">ROUND(F20*I20,0)</f>
        <v>0</v>
      </c>
      <c r="K20" s="35">
        <f>ROUND(F20+H20+J20,0)</f>
        <v>0</v>
      </c>
      <c r="L20" s="35">
        <f>ROUND(F20*D20,0)</f>
        <v>0</v>
      </c>
      <c r="M20" s="28">
        <f>ROUND(L20*G20,0)</f>
        <v>0</v>
      </c>
      <c r="N20" s="28">
        <f t="shared" ref="N20:N24" si="2">ROUND(L20*I20,0)</f>
        <v>0</v>
      </c>
      <c r="O20" s="29">
        <f t="shared" ref="O20:O24" si="3">ROUND(L20+N20+M20,0)</f>
        <v>0</v>
      </c>
    </row>
    <row r="21" spans="1:15" ht="148.5" customHeight="1" x14ac:dyDescent="0.25">
      <c r="A21" s="30">
        <v>2</v>
      </c>
      <c r="B21" s="81" t="s">
        <v>46</v>
      </c>
      <c r="C21" s="31"/>
      <c r="D21" s="42">
        <v>5</v>
      </c>
      <c r="E21" s="32" t="s">
        <v>43</v>
      </c>
      <c r="F21" s="33"/>
      <c r="G21" s="34">
        <v>0</v>
      </c>
      <c r="H21" s="35">
        <f t="shared" si="0"/>
        <v>0</v>
      </c>
      <c r="I21" s="34">
        <v>0</v>
      </c>
      <c r="J21" s="35">
        <f t="shared" si="1"/>
        <v>0</v>
      </c>
      <c r="K21" s="35">
        <f t="shared" ref="K21:K24" si="4">ROUND(F21+H21+J21,0)</f>
        <v>0</v>
      </c>
      <c r="L21" s="35">
        <f t="shared" ref="L21:L24" si="5">ROUND(F21*D21,0)</f>
        <v>0</v>
      </c>
      <c r="M21" s="28">
        <f t="shared" ref="M21:M24" si="6">ROUND(L21*G21,0)</f>
        <v>0</v>
      </c>
      <c r="N21" s="28">
        <f t="shared" si="2"/>
        <v>0</v>
      </c>
      <c r="O21" s="29">
        <f t="shared" si="3"/>
        <v>0</v>
      </c>
    </row>
    <row r="22" spans="1:15" ht="34.5" customHeight="1" x14ac:dyDescent="0.25">
      <c r="A22" s="30">
        <v>3</v>
      </c>
      <c r="B22" s="81" t="s">
        <v>47</v>
      </c>
      <c r="C22" s="31"/>
      <c r="D22" s="42">
        <v>70000</v>
      </c>
      <c r="E22" s="32" t="s">
        <v>43</v>
      </c>
      <c r="F22" s="33"/>
      <c r="G22" s="34">
        <v>0</v>
      </c>
      <c r="H22" s="35">
        <f t="shared" si="0"/>
        <v>0</v>
      </c>
      <c r="I22" s="34">
        <v>0</v>
      </c>
      <c r="J22" s="35">
        <f t="shared" si="1"/>
        <v>0</v>
      </c>
      <c r="K22" s="35">
        <f t="shared" si="4"/>
        <v>0</v>
      </c>
      <c r="L22" s="35">
        <f t="shared" si="5"/>
        <v>0</v>
      </c>
      <c r="M22" s="28">
        <f t="shared" si="6"/>
        <v>0</v>
      </c>
      <c r="N22" s="28">
        <f t="shared" si="2"/>
        <v>0</v>
      </c>
      <c r="O22" s="29">
        <f t="shared" si="3"/>
        <v>0</v>
      </c>
    </row>
    <row r="23" spans="1:15" s="41" customFormat="1" ht="19.5" customHeight="1" x14ac:dyDescent="0.25">
      <c r="A23" s="37">
        <v>4</v>
      </c>
      <c r="B23" s="81" t="s">
        <v>48</v>
      </c>
      <c r="C23" s="31"/>
      <c r="D23" s="42">
        <v>60000</v>
      </c>
      <c r="E23" s="32" t="s">
        <v>43</v>
      </c>
      <c r="F23" s="33"/>
      <c r="G23" s="34">
        <v>0</v>
      </c>
      <c r="H23" s="38">
        <f t="shared" si="0"/>
        <v>0</v>
      </c>
      <c r="I23" s="34">
        <v>0</v>
      </c>
      <c r="J23" s="38">
        <f t="shared" si="1"/>
        <v>0</v>
      </c>
      <c r="K23" s="38">
        <f t="shared" si="4"/>
        <v>0</v>
      </c>
      <c r="L23" s="38">
        <f t="shared" si="5"/>
        <v>0</v>
      </c>
      <c r="M23" s="39">
        <f t="shared" si="6"/>
        <v>0</v>
      </c>
      <c r="N23" s="39">
        <f t="shared" si="2"/>
        <v>0</v>
      </c>
      <c r="O23" s="40">
        <f t="shared" si="3"/>
        <v>0</v>
      </c>
    </row>
    <row r="24" spans="1:15" s="91" customFormat="1" ht="163.5" customHeight="1" x14ac:dyDescent="0.25">
      <c r="A24" s="82">
        <v>5</v>
      </c>
      <c r="B24" s="81" t="s">
        <v>49</v>
      </c>
      <c r="C24" s="83"/>
      <c r="D24" s="84">
        <v>100</v>
      </c>
      <c r="E24" s="85" t="s">
        <v>43</v>
      </c>
      <c r="F24" s="86"/>
      <c r="G24" s="87">
        <v>0</v>
      </c>
      <c r="H24" s="88">
        <f t="shared" si="0"/>
        <v>0</v>
      </c>
      <c r="I24" s="87">
        <v>0</v>
      </c>
      <c r="J24" s="88">
        <f t="shared" si="1"/>
        <v>0</v>
      </c>
      <c r="K24" s="88">
        <f t="shared" si="4"/>
        <v>0</v>
      </c>
      <c r="L24" s="88">
        <f t="shared" si="5"/>
        <v>0</v>
      </c>
      <c r="M24" s="89">
        <f t="shared" si="6"/>
        <v>0</v>
      </c>
      <c r="N24" s="89">
        <f t="shared" si="2"/>
        <v>0</v>
      </c>
      <c r="O24" s="90">
        <f t="shared" si="3"/>
        <v>0</v>
      </c>
    </row>
    <row r="25" spans="1:15" s="21" customFormat="1" ht="42" customHeight="1" x14ac:dyDescent="0.2">
      <c r="A25" s="36"/>
      <c r="B25" s="76"/>
      <c r="C25" s="76"/>
      <c r="D25" s="76"/>
      <c r="E25" s="76"/>
      <c r="F25" s="76"/>
      <c r="G25" s="76"/>
      <c r="H25" s="76"/>
      <c r="I25" s="76"/>
      <c r="J25" s="76"/>
      <c r="K25" s="76"/>
      <c r="L25" s="76"/>
      <c r="M25" s="77" t="s">
        <v>34</v>
      </c>
      <c r="N25" s="77"/>
      <c r="O25" s="24">
        <f>SUMIF(G:G,0%,L:L)</f>
        <v>0</v>
      </c>
    </row>
    <row r="26" spans="1:15" s="21" customFormat="1" ht="39" customHeight="1" thickBot="1" x14ac:dyDescent="0.25">
      <c r="A26" s="65" t="s">
        <v>23</v>
      </c>
      <c r="B26" s="66"/>
      <c r="C26" s="66"/>
      <c r="D26" s="66"/>
      <c r="E26" s="66"/>
      <c r="F26" s="66"/>
      <c r="G26" s="66"/>
      <c r="H26" s="66"/>
      <c r="I26" s="66"/>
      <c r="J26" s="66"/>
      <c r="K26" s="66"/>
      <c r="L26" s="66"/>
      <c r="M26" s="78" t="s">
        <v>9</v>
      </c>
      <c r="N26" s="78"/>
      <c r="O26" s="2">
        <f>SUMIF(G:G,5%,L:L)</f>
        <v>0</v>
      </c>
    </row>
    <row r="27" spans="1:15" s="21" customFormat="1" ht="30" customHeight="1" x14ac:dyDescent="0.2">
      <c r="A27" s="61" t="s">
        <v>41</v>
      </c>
      <c r="B27" s="62"/>
      <c r="C27" s="62"/>
      <c r="D27" s="62"/>
      <c r="E27" s="62"/>
      <c r="F27" s="62"/>
      <c r="G27" s="62"/>
      <c r="H27" s="62"/>
      <c r="I27" s="62"/>
      <c r="J27" s="62"/>
      <c r="K27" s="62"/>
      <c r="L27" s="63"/>
      <c r="M27" s="78" t="s">
        <v>10</v>
      </c>
      <c r="N27" s="78"/>
      <c r="O27" s="2">
        <f>SUMIF(G:G,19%,L:L)</f>
        <v>0</v>
      </c>
    </row>
    <row r="28" spans="1:15" s="21" customFormat="1" ht="30" customHeight="1" x14ac:dyDescent="0.2">
      <c r="A28" s="64"/>
      <c r="B28" s="64"/>
      <c r="C28" s="64"/>
      <c r="D28" s="64"/>
      <c r="E28" s="64"/>
      <c r="F28" s="64"/>
      <c r="G28" s="64"/>
      <c r="H28" s="64"/>
      <c r="I28" s="64"/>
      <c r="J28" s="64"/>
      <c r="K28" s="64"/>
      <c r="L28" s="64"/>
      <c r="M28" s="43" t="s">
        <v>6</v>
      </c>
      <c r="N28" s="44"/>
      <c r="O28" s="3">
        <f>SUM(O25:O27)</f>
        <v>0</v>
      </c>
    </row>
    <row r="29" spans="1:15" s="21" customFormat="1" ht="30" customHeight="1" x14ac:dyDescent="0.2">
      <c r="A29" s="64"/>
      <c r="B29" s="64"/>
      <c r="C29" s="64"/>
      <c r="D29" s="64"/>
      <c r="E29" s="64"/>
      <c r="F29" s="64"/>
      <c r="G29" s="64"/>
      <c r="H29" s="64"/>
      <c r="I29" s="64"/>
      <c r="J29" s="64"/>
      <c r="K29" s="64"/>
      <c r="L29" s="64"/>
      <c r="M29" s="79" t="s">
        <v>11</v>
      </c>
      <c r="N29" s="80"/>
      <c r="O29" s="4">
        <f>ROUND(O26*5%,0)</f>
        <v>0</v>
      </c>
    </row>
    <row r="30" spans="1:15" s="21" customFormat="1" ht="30" customHeight="1" x14ac:dyDescent="0.2">
      <c r="A30" s="64"/>
      <c r="B30" s="64"/>
      <c r="C30" s="64"/>
      <c r="D30" s="64"/>
      <c r="E30" s="64"/>
      <c r="F30" s="64"/>
      <c r="G30" s="64"/>
      <c r="H30" s="64"/>
      <c r="I30" s="64"/>
      <c r="J30" s="64"/>
      <c r="K30" s="64"/>
      <c r="L30" s="64"/>
      <c r="M30" s="79" t="s">
        <v>12</v>
      </c>
      <c r="N30" s="80"/>
      <c r="O30" s="2">
        <f>ROUND(O27*19%,0)</f>
        <v>0</v>
      </c>
    </row>
    <row r="31" spans="1:15" s="21" customFormat="1" ht="30" customHeight="1" x14ac:dyDescent="0.2">
      <c r="A31" s="64"/>
      <c r="B31" s="64"/>
      <c r="C31" s="64"/>
      <c r="D31" s="64"/>
      <c r="E31" s="64"/>
      <c r="F31" s="64"/>
      <c r="G31" s="64"/>
      <c r="H31" s="64"/>
      <c r="I31" s="64"/>
      <c r="J31" s="64"/>
      <c r="K31" s="64"/>
      <c r="L31" s="64"/>
      <c r="M31" s="43" t="s">
        <v>13</v>
      </c>
      <c r="N31" s="44"/>
      <c r="O31" s="3">
        <f>SUM(O29:O30)</f>
        <v>0</v>
      </c>
    </row>
    <row r="32" spans="1:15" s="21" customFormat="1" ht="30" customHeight="1" x14ac:dyDescent="0.2">
      <c r="A32" s="64"/>
      <c r="B32" s="64"/>
      <c r="C32" s="64"/>
      <c r="D32" s="64"/>
      <c r="E32" s="64"/>
      <c r="F32" s="64"/>
      <c r="G32" s="64"/>
      <c r="H32" s="64"/>
      <c r="I32" s="64"/>
      <c r="J32" s="64"/>
      <c r="K32" s="64"/>
      <c r="L32" s="64"/>
      <c r="M32" s="47" t="s">
        <v>32</v>
      </c>
      <c r="N32" s="48"/>
      <c r="O32" s="2">
        <f>SUMIF(I:I,8%,N:N)</f>
        <v>0</v>
      </c>
    </row>
    <row r="33" spans="1:15" s="21" customFormat="1" ht="37.5" customHeight="1" x14ac:dyDescent="0.2">
      <c r="A33" s="64"/>
      <c r="B33" s="64"/>
      <c r="C33" s="64"/>
      <c r="D33" s="64"/>
      <c r="E33" s="64"/>
      <c r="F33" s="64"/>
      <c r="G33" s="64"/>
      <c r="H33" s="64"/>
      <c r="I33" s="64"/>
      <c r="J33" s="64"/>
      <c r="K33" s="64"/>
      <c r="L33" s="64"/>
      <c r="M33" s="45" t="s">
        <v>31</v>
      </c>
      <c r="N33" s="46"/>
      <c r="O33" s="3">
        <f>SUM(O32)</f>
        <v>0</v>
      </c>
    </row>
    <row r="34" spans="1:15" s="21" customFormat="1" ht="48" customHeight="1" x14ac:dyDescent="0.2">
      <c r="A34" s="64"/>
      <c r="B34" s="64"/>
      <c r="C34" s="64"/>
      <c r="D34" s="64"/>
      <c r="E34" s="64"/>
      <c r="F34" s="64"/>
      <c r="G34" s="64"/>
      <c r="H34" s="64"/>
      <c r="I34" s="64"/>
      <c r="J34" s="64"/>
      <c r="K34" s="64"/>
      <c r="L34" s="64"/>
      <c r="M34" s="45" t="s">
        <v>14</v>
      </c>
      <c r="N34" s="46"/>
      <c r="O34" s="3">
        <f>+O28+O31+O33</f>
        <v>0</v>
      </c>
    </row>
    <row r="38" spans="1:15" x14ac:dyDescent="0.25">
      <c r="B38" s="74"/>
      <c r="C38" s="74"/>
    </row>
    <row r="39" spans="1:15" ht="15.75" thickBot="1" x14ac:dyDescent="0.3">
      <c r="B39" s="75"/>
      <c r="C39" s="75"/>
    </row>
    <row r="40" spans="1:15" x14ac:dyDescent="0.25">
      <c r="B40" s="68" t="s">
        <v>19</v>
      </c>
      <c r="C40" s="68"/>
    </row>
    <row r="42" spans="1:15" x14ac:dyDescent="0.25">
      <c r="A42" s="22" t="s">
        <v>42</v>
      </c>
    </row>
  </sheetData>
  <sheetProtection algorithmName="SHA-512" hashValue="KvjjGZ3FaDZh0HN6WLoV1WBVg5Q4c7jGSODHoZg1EHGm5WSBluNv78n2FWQ63dQbE2f3vElSn+Fv/hh8rvIgJw==" saltValue="JIpitMWrsWhaxvyIR0NQBQ==" spinCount="100000" sheet="1"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4"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elements/1.1/"/>
    <ds:schemaRef ds:uri="http://www.w3.org/XML/1998/namespace"/>
    <ds:schemaRef ds:uri="39f7a895-868e-4739-ab10-589c64175fbd"/>
    <ds:schemaRef ds:uri="http://purl.org/dc/term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2023-10-18T15:40:41Z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