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83 DE 2023/PUBLICACION 2/"/>
    </mc:Choice>
  </mc:AlternateContent>
  <xr:revisionPtr revIDLastSave="66" documentId="8_{3A079C17-C576-46F0-A12C-29187FD01843}" xr6:coauthVersionLast="47" xr6:coauthVersionMax="47" xr10:uidLastSave="{63458EBB-D5E7-488E-AB88-6EC08860951A}"/>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O24" i="7"/>
  <c r="O27" i="7" s="1"/>
  <c r="O23" i="7"/>
  <c r="O26" i="7" s="1"/>
  <c r="L14" i="7"/>
  <c r="M14" i="7" s="1"/>
  <c r="J14" i="7"/>
  <c r="H14" i="7"/>
  <c r="M21" i="7" l="1"/>
  <c r="O21" i="7" s="1"/>
  <c r="K21" i="7"/>
  <c r="K19" i="7"/>
  <c r="N18" i="7"/>
  <c r="O18" i="7" s="1"/>
  <c r="N17" i="7"/>
  <c r="O17" i="7" s="1"/>
  <c r="K20" i="7"/>
  <c r="K18" i="7"/>
  <c r="K17" i="7"/>
  <c r="K15" i="7"/>
  <c r="K16" i="7"/>
  <c r="N20" i="7"/>
  <c r="O20" i="7" s="1"/>
  <c r="N16" i="7"/>
  <c r="O16" i="7" s="1"/>
  <c r="N19" i="7"/>
  <c r="O19" i="7" s="1"/>
  <c r="N15" i="7"/>
  <c r="O15" i="7" s="1"/>
  <c r="O22" i="7"/>
  <c r="O25" i="7" s="1"/>
  <c r="K14" i="7"/>
  <c r="O28" i="7"/>
  <c r="O29" i="7"/>
  <c r="O30" i="7" s="1"/>
  <c r="N14" i="7"/>
  <c r="O14" i="7" s="1"/>
  <c r="O31" i="7" l="1"/>
</calcChain>
</file>

<file path=xl/sharedStrings.xml><?xml version="1.0" encoding="utf-8"?>
<sst xmlns="http://schemas.openxmlformats.org/spreadsheetml/2006/main" count="68" uniqueCount="59">
  <si>
    <t>MACROPROCESO DE APOYO</t>
  </si>
  <si>
    <t>CÓDIGO: ABSr125</t>
  </si>
  <si>
    <t xml:space="preserve">PROCESO GESTIÓN BIENES Y SERVICIOS </t>
  </si>
  <si>
    <t>VERSIÓN: 4</t>
  </si>
  <si>
    <t>COTIZACIÓN PARA PROCESOS DE BIENES, SERVICIOS U OBRAS</t>
  </si>
  <si>
    <t>VIGENCIA: 2023-11-30</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</si>
  <si>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</si>
  <si>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</si>
  <si>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</si>
  <si>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</si>
  <si>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</si>
  <si>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</si>
  <si>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</si>
  <si>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</si>
  <si>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</si>
  <si>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</si>
  <si>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</si>
  <si>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</si>
  <si>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</si>
  <si>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</si>
  <si>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</si>
  <si>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</si>
  <si>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</si>
  <si>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</si>
  <si>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</si>
  <si>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</si>
  <si>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</si>
  <si>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</si>
  <si>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</si>
  <si>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</si>
  <si>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</si>
  <si>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</si>
  <si>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</si>
  <si>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</si>
  <si>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</si>
  <si>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</si>
  <si>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</si>
  <si>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</si>
  <si>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</si>
  <si>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</si>
  <si>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</si>
  <si>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</si>
  <si>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</si>
  <si>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</si>
  <si>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</si>
  <si>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</si>
  <si>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</si>
  <si>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</si>
  <si>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</si>
  <si>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</si>
  <si>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Servicio de apoyo logístico para la hidratación de los deportistas en los eventos realizados por el Centro Académico Deportivo CAD, Botella de agua, unidad de 300 ml.</t>
  </si>
  <si>
    <t>Servicio de alquiler de arco inflable publicitario de alta calidad para eventos, tamaño de 4 metros x 6 metros. Hecho en lona morral nacional marca reconocida, motor de alto rendimiento 1hp, 3/4 hp, 1/2hp de acuerdo con el tamaño, 110 voltios, amarres de viento, anclajes de plástico, kit de reparación y tula de
transporte, cremallera de 1.20 de largo.</t>
  </si>
  <si>
    <t>Servicio de juzgamiento por jornada de 4 horas para los deportistas participantes: 1 juez nacional encargado de la coordinación del juzgamiento en la modalidad deportiva de natación perteneciente a la liga,
federación o asociación de natación.</t>
  </si>
  <si>
    <t>Servicio de sistema de juzgamiento en la modalidad deportiva de natación por jornada de 4 horas para 300 deportistas, encargado de la publicación de resultados en tiempo real, publicando la convocatoria del evento y activando el sistema para que los clubes invitados realicen sus inscripciones en su web propia, contando
con un operador de sistema.</t>
  </si>
  <si>
    <t>Servicio de Alquiler de Cronometraje Semiautomático (Sin Placas), cronometraje electrónico semiautomático que permite dar salidas electrónicas y publicar inmediatamente los tiempos de los
deportistas en una pantalla con gran visibilidad. El cronometraje semiautomático consta de: Consola de tiempos, dispositivo de salida, dispositivos por juez para toma de tiempos, línea especializada para mostrar tiempos por Evento - Serie, contando con operador por jornada de 4
horas.</t>
  </si>
  <si>
    <t>Servicio de apoyo logístico para números de competencia personalizados, en material anti-desgarros, medidas 17 cm * 14 cm, datos del evento, resistente al agua
y al sol incluye ganchos de sujeción.</t>
  </si>
  <si>
    <t>Servicio de apoyo logístico para camiseta en tela deportiva 100% poliéster, tecnología sport sec-respirable, cuello redondo, diseño manga corta y recta. estampado en frente de 8 cm * 8 cm y
espalda 15 cm * 8 cm full color.</t>
  </si>
  <si>
    <t>Servicio de alquiler de carpa tipo kiosko desarmable de 4 mts x 4 mts, base recta en tubería pesada. Con cortinas y ventanas,  totalmente desarmable con sistema de
ensamble mecánico.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</si>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</sst>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zoomScale="62" zoomScaleNormal="62"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t="s">
        <v>7</v>
      </c>
    </row>
    <row r="8" spans="1:15" ht="9.9499999999999993" customHeight="1" x14ac:dyDescent="0.25">
      <c r="A8" s="6"/>
    </row>
    <row r="9" spans="1:15" ht="30" customHeight="1" x14ac:dyDescent="0.25">
      <c r="A9" s="73" t="s">
        <v>8</v>
      </c>
      <c r="B9" s="74"/>
      <c r="D9" s="58" t="s">
        <v>9</v>
      </c>
      <c r="E9" s="59"/>
      <c r="F9" s="60"/>
      <c r="G9" s="61"/>
      <c r="H9" s="61"/>
      <c r="I9" s="62"/>
      <c r="K9" s="58" t="s">
        <v>10</v>
      </c>
      <c r="L9" s="59"/>
      <c r="M9" s="56"/>
      <c r="N9" s="57"/>
    </row>
    <row r="10" spans="1:15" ht="8.25" customHeight="1" x14ac:dyDescent="0.25">
      <c r="A10" s="75"/>
      <c r="B10" s="76"/>
      <c r="C10" s="7"/>
      <c r="E10" s="8"/>
      <c r="F10" s="8"/>
      <c r="M10" s="8"/>
      <c r="N10" s="2"/>
    </row>
    <row r="11" spans="1:15" ht="30" customHeight="1" x14ac:dyDescent="0.25">
      <c r="A11" s="77"/>
      <c r="B11" s="78"/>
      <c r="D11" s="58" t="s">
        <v>11</v>
      </c>
      <c r="E11" s="59"/>
      <c r="F11" s="60"/>
      <c r="G11" s="61"/>
      <c r="H11" s="61"/>
      <c r="I11" s="62"/>
      <c r="K11" s="58" t="s">
        <v>12</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51" customHeight="1" x14ac:dyDescent="0.25">
      <c r="A14" s="28">
        <v>1</v>
      </c>
      <c r="B14" s="30" t="s">
        <v>50</v>
      </c>
      <c r="C14" s="13"/>
      <c r="D14" s="10">
        <v>1</v>
      </c>
      <c r="E14" s="14" t="s">
        <v>58</v>
      </c>
      <c r="F14" s="15"/>
      <c r="G14" s="12">
        <v>0</v>
      </c>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28">
        <v>2</v>
      </c>
      <c r="B15" s="30" t="s">
        <v>57</v>
      </c>
      <c r="C15" s="13"/>
      <c r="D15" s="10">
        <v>1</v>
      </c>
      <c r="E15" s="14" t="s">
        <v>58</v>
      </c>
      <c r="F15" s="15"/>
      <c r="G15" s="12">
        <v>0</v>
      </c>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87.75" customHeight="1" x14ac:dyDescent="0.25">
      <c r="A16" s="28">
        <v>3</v>
      </c>
      <c r="B16" s="30" t="s">
        <v>51</v>
      </c>
      <c r="C16" s="13"/>
      <c r="D16" s="10">
        <v>1</v>
      </c>
      <c r="E16" s="14" t="s">
        <v>58</v>
      </c>
      <c r="F16" s="15"/>
      <c r="G16" s="12">
        <v>0</v>
      </c>
      <c r="H16" s="1">
        <f t="shared" ref="H16:H21" si="13">+ROUND(F16*G16,0)</f>
        <v>0</v>
      </c>
      <c r="I16" s="12"/>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9">
        <f t="shared" ref="O16:O21" si="19">ROUND(L16+N16+M16,0)</f>
        <v>0</v>
      </c>
    </row>
    <row r="17" spans="1:15" s="9" customFormat="1" ht="83.25" customHeight="1" x14ac:dyDescent="0.25">
      <c r="A17" s="28">
        <v>4</v>
      </c>
      <c r="B17" s="30" t="s">
        <v>52</v>
      </c>
      <c r="C17" s="13"/>
      <c r="D17" s="10">
        <v>1</v>
      </c>
      <c r="E17" s="14" t="s">
        <v>58</v>
      </c>
      <c r="F17" s="15"/>
      <c r="G17" s="12">
        <v>0</v>
      </c>
      <c r="H17" s="1">
        <f t="shared" si="13"/>
        <v>0</v>
      </c>
      <c r="I17" s="12"/>
      <c r="J17" s="1">
        <f t="shared" si="14"/>
        <v>0</v>
      </c>
      <c r="K17" s="1">
        <f t="shared" si="15"/>
        <v>0</v>
      </c>
      <c r="L17" s="1">
        <f t="shared" si="16"/>
        <v>0</v>
      </c>
      <c r="M17" s="1">
        <f t="shared" si="17"/>
        <v>0</v>
      </c>
      <c r="N17" s="1">
        <f t="shared" si="18"/>
        <v>0</v>
      </c>
      <c r="O17" s="29">
        <f t="shared" si="19"/>
        <v>0</v>
      </c>
    </row>
    <row r="18" spans="1:15" s="9" customFormat="1" ht="110.25" customHeight="1" x14ac:dyDescent="0.25">
      <c r="A18" s="28">
        <v>5</v>
      </c>
      <c r="B18" s="30" t="s">
        <v>53</v>
      </c>
      <c r="C18" s="13"/>
      <c r="D18" s="10">
        <v>1</v>
      </c>
      <c r="E18" s="14" t="s">
        <v>58</v>
      </c>
      <c r="F18" s="15"/>
      <c r="G18" s="12">
        <v>0</v>
      </c>
      <c r="H18" s="1">
        <f t="shared" si="13"/>
        <v>0</v>
      </c>
      <c r="I18" s="12"/>
      <c r="J18" s="1">
        <f t="shared" si="14"/>
        <v>0</v>
      </c>
      <c r="K18" s="1">
        <f t="shared" si="15"/>
        <v>0</v>
      </c>
      <c r="L18" s="1">
        <f t="shared" si="16"/>
        <v>0</v>
      </c>
      <c r="M18" s="1">
        <f t="shared" si="17"/>
        <v>0</v>
      </c>
      <c r="N18" s="1">
        <f t="shared" si="18"/>
        <v>0</v>
      </c>
      <c r="O18" s="29">
        <f t="shared" si="19"/>
        <v>0</v>
      </c>
    </row>
    <row r="19" spans="1:15" s="9" customFormat="1" ht="141.75" customHeight="1" x14ac:dyDescent="0.25">
      <c r="A19" s="28">
        <v>6</v>
      </c>
      <c r="B19" s="30" t="s">
        <v>54</v>
      </c>
      <c r="C19" s="13"/>
      <c r="D19" s="10">
        <v>1</v>
      </c>
      <c r="E19" s="14" t="s">
        <v>58</v>
      </c>
      <c r="F19" s="15"/>
      <c r="G19" s="12">
        <v>0</v>
      </c>
      <c r="H19" s="1">
        <f t="shared" si="13"/>
        <v>0</v>
      </c>
      <c r="I19" s="12"/>
      <c r="J19" s="1">
        <f t="shared" si="14"/>
        <v>0</v>
      </c>
      <c r="K19" s="1">
        <f t="shared" si="15"/>
        <v>0</v>
      </c>
      <c r="L19" s="1">
        <f t="shared" si="16"/>
        <v>0</v>
      </c>
      <c r="M19" s="1">
        <f t="shared" si="17"/>
        <v>0</v>
      </c>
      <c r="N19" s="1">
        <f t="shared" si="18"/>
        <v>0</v>
      </c>
      <c r="O19" s="29">
        <f t="shared" si="19"/>
        <v>0</v>
      </c>
    </row>
    <row r="20" spans="1:15" s="9" customFormat="1" ht="99" customHeight="1" x14ac:dyDescent="0.25">
      <c r="A20" s="28">
        <v>7</v>
      </c>
      <c r="B20" s="30" t="s">
        <v>55</v>
      </c>
      <c r="C20" s="13"/>
      <c r="D20" s="10">
        <v>1</v>
      </c>
      <c r="E20" s="14" t="s">
        <v>58</v>
      </c>
      <c r="F20" s="15"/>
      <c r="G20" s="12">
        <v>0</v>
      </c>
      <c r="H20" s="1">
        <f t="shared" si="13"/>
        <v>0</v>
      </c>
      <c r="I20" s="12"/>
      <c r="J20" s="1">
        <f t="shared" si="14"/>
        <v>0</v>
      </c>
      <c r="K20" s="1">
        <f t="shared" si="15"/>
        <v>0</v>
      </c>
      <c r="L20" s="1">
        <f t="shared" si="16"/>
        <v>0</v>
      </c>
      <c r="M20" s="1">
        <f t="shared" si="17"/>
        <v>0</v>
      </c>
      <c r="N20" s="1">
        <f t="shared" si="18"/>
        <v>0</v>
      </c>
      <c r="O20" s="29">
        <f t="shared" si="19"/>
        <v>0</v>
      </c>
    </row>
    <row r="21" spans="1:15" s="9" customFormat="1" ht="89.25" customHeight="1" thickBot="1" x14ac:dyDescent="0.3">
      <c r="A21" s="28">
        <v>8</v>
      </c>
      <c r="B21" s="30" t="s">
        <v>56</v>
      </c>
      <c r="C21" s="13"/>
      <c r="D21" s="10">
        <v>1</v>
      </c>
      <c r="E21" s="14" t="s">
        <v>58</v>
      </c>
      <c r="F21" s="15"/>
      <c r="G21" s="12">
        <v>0</v>
      </c>
      <c r="H21" s="1">
        <f t="shared" si="13"/>
        <v>0</v>
      </c>
      <c r="I21" s="12"/>
      <c r="J21" s="1">
        <f t="shared" si="14"/>
        <v>0</v>
      </c>
      <c r="K21" s="1">
        <f t="shared" si="15"/>
        <v>0</v>
      </c>
      <c r="L21" s="1">
        <f t="shared" si="16"/>
        <v>0</v>
      </c>
      <c r="M21" s="1">
        <f t="shared" si="17"/>
        <v>0</v>
      </c>
      <c r="N21" s="1">
        <f t="shared" si="18"/>
        <v>0</v>
      </c>
      <c r="O21" s="29">
        <f t="shared" si="19"/>
        <v>0</v>
      </c>
    </row>
    <row r="22" spans="1:15" s="9" customFormat="1" ht="42" customHeight="1" thickBot="1" x14ac:dyDescent="0.3">
      <c r="A22" s="79" t="s">
        <v>28</v>
      </c>
      <c r="B22" s="80"/>
      <c r="C22" s="80"/>
      <c r="D22" s="80"/>
      <c r="E22" s="80"/>
      <c r="F22" s="80"/>
      <c r="G22" s="80"/>
      <c r="H22" s="80"/>
      <c r="I22" s="80"/>
      <c r="J22" s="80"/>
      <c r="K22" s="80"/>
      <c r="L22" s="91" t="s">
        <v>29</v>
      </c>
      <c r="M22" s="92"/>
      <c r="N22" s="92"/>
      <c r="O22" s="38">
        <f>SUMIF(G:G,0%,L:L)+SUMIF(G:G,"",L:L)</f>
        <v>0</v>
      </c>
    </row>
    <row r="23" spans="1:15" s="9" customFormat="1" ht="39" customHeight="1" x14ac:dyDescent="0.25">
      <c r="A23" s="63" t="s">
        <v>30</v>
      </c>
      <c r="B23" s="64"/>
      <c r="C23" s="64"/>
      <c r="D23" s="64"/>
      <c r="E23" s="64"/>
      <c r="F23" s="64"/>
      <c r="G23" s="64"/>
      <c r="H23" s="64"/>
      <c r="I23" s="64"/>
      <c r="J23" s="64"/>
      <c r="K23" s="65"/>
      <c r="L23" s="85" t="s">
        <v>31</v>
      </c>
      <c r="M23" s="86"/>
      <c r="N23" s="86"/>
      <c r="O23" s="39">
        <f>SUMIF(G:G,5%,L:L)</f>
        <v>0</v>
      </c>
    </row>
    <row r="24" spans="1:15" s="9" customFormat="1" ht="30" customHeight="1" x14ac:dyDescent="0.25">
      <c r="A24" s="66"/>
      <c r="B24" s="67"/>
      <c r="C24" s="67"/>
      <c r="D24" s="67"/>
      <c r="E24" s="67"/>
      <c r="F24" s="67"/>
      <c r="G24" s="67"/>
      <c r="H24" s="67"/>
      <c r="I24" s="67"/>
      <c r="J24" s="67"/>
      <c r="K24" s="68"/>
      <c r="L24" s="85" t="s">
        <v>32</v>
      </c>
      <c r="M24" s="86"/>
      <c r="N24" s="86"/>
      <c r="O24" s="39">
        <f>SUMIF(G:G,19%,L:L)</f>
        <v>0</v>
      </c>
    </row>
    <row r="25" spans="1:15" s="9" customFormat="1" ht="30" customHeight="1" x14ac:dyDescent="0.25">
      <c r="A25" s="66"/>
      <c r="B25" s="67"/>
      <c r="C25" s="67"/>
      <c r="D25" s="67"/>
      <c r="E25" s="67"/>
      <c r="F25" s="67"/>
      <c r="G25" s="67"/>
      <c r="H25" s="67"/>
      <c r="I25" s="67"/>
      <c r="J25" s="67"/>
      <c r="K25" s="68"/>
      <c r="L25" s="87" t="s">
        <v>24</v>
      </c>
      <c r="M25" s="88"/>
      <c r="N25" s="88"/>
      <c r="O25" s="40">
        <f>SUM(O22:O24)</f>
        <v>0</v>
      </c>
    </row>
    <row r="26" spans="1:15" s="9" customFormat="1" ht="30" customHeight="1" x14ac:dyDescent="0.25">
      <c r="A26" s="66"/>
      <c r="B26" s="67"/>
      <c r="C26" s="67"/>
      <c r="D26" s="67"/>
      <c r="E26" s="67"/>
      <c r="F26" s="67"/>
      <c r="G26" s="67"/>
      <c r="H26" s="67"/>
      <c r="I26" s="67"/>
      <c r="J26" s="67"/>
      <c r="K26" s="68"/>
      <c r="L26" s="89" t="s">
        <v>33</v>
      </c>
      <c r="M26" s="90"/>
      <c r="N26" s="90"/>
      <c r="O26" s="41">
        <f>ROUND(O23*5%,0)</f>
        <v>0</v>
      </c>
    </row>
    <row r="27" spans="1:15" s="9" customFormat="1" ht="30" customHeight="1" x14ac:dyDescent="0.25">
      <c r="A27" s="66"/>
      <c r="B27" s="67"/>
      <c r="C27" s="67"/>
      <c r="D27" s="67"/>
      <c r="E27" s="67"/>
      <c r="F27" s="67"/>
      <c r="G27" s="67"/>
      <c r="H27" s="67"/>
      <c r="I27" s="67"/>
      <c r="J27" s="67"/>
      <c r="K27" s="68"/>
      <c r="L27" s="89" t="s">
        <v>34</v>
      </c>
      <c r="M27" s="90"/>
      <c r="N27" s="90"/>
      <c r="O27" s="39">
        <f>ROUND(O24*19%,0)</f>
        <v>0</v>
      </c>
    </row>
    <row r="28" spans="1:15" s="9" customFormat="1" ht="30" customHeight="1" x14ac:dyDescent="0.25">
      <c r="A28" s="66"/>
      <c r="B28" s="67"/>
      <c r="C28" s="67"/>
      <c r="D28" s="67"/>
      <c r="E28" s="67"/>
      <c r="F28" s="67"/>
      <c r="G28" s="67"/>
      <c r="H28" s="67"/>
      <c r="I28" s="67"/>
      <c r="J28" s="67"/>
      <c r="K28" s="68"/>
      <c r="L28" s="87" t="s">
        <v>35</v>
      </c>
      <c r="M28" s="88"/>
      <c r="N28" s="88"/>
      <c r="O28" s="40">
        <f>SUM(O26:O27)</f>
        <v>0</v>
      </c>
    </row>
    <row r="29" spans="1:15" s="9" customFormat="1" ht="30" customHeight="1" x14ac:dyDescent="0.25">
      <c r="A29" s="66"/>
      <c r="B29" s="67"/>
      <c r="C29" s="67"/>
      <c r="D29" s="67"/>
      <c r="E29" s="67"/>
      <c r="F29" s="67"/>
      <c r="G29" s="67"/>
      <c r="H29" s="67"/>
      <c r="I29" s="67"/>
      <c r="J29" s="67"/>
      <c r="K29" s="68"/>
      <c r="L29" s="85" t="s">
        <v>36</v>
      </c>
      <c r="M29" s="86"/>
      <c r="N29" s="86"/>
      <c r="O29" s="39">
        <f>SUMIF(I:I,8%,N:N)</f>
        <v>0</v>
      </c>
    </row>
    <row r="30" spans="1:15" s="9" customFormat="1" ht="37.5" customHeight="1" x14ac:dyDescent="0.25">
      <c r="A30" s="66"/>
      <c r="B30" s="67"/>
      <c r="C30" s="67"/>
      <c r="D30" s="67"/>
      <c r="E30" s="67"/>
      <c r="F30" s="67"/>
      <c r="G30" s="67"/>
      <c r="H30" s="67"/>
      <c r="I30" s="67"/>
      <c r="J30" s="67"/>
      <c r="K30" s="68"/>
      <c r="L30" s="83" t="s">
        <v>37</v>
      </c>
      <c r="M30" s="84"/>
      <c r="N30" s="84"/>
      <c r="O30" s="40">
        <f>SUM(O29)</f>
        <v>0</v>
      </c>
    </row>
    <row r="31" spans="1:15" s="9" customFormat="1" ht="32.25" customHeight="1" thickBot="1" x14ac:dyDescent="0.3">
      <c r="A31" s="69"/>
      <c r="B31" s="70"/>
      <c r="C31" s="70"/>
      <c r="D31" s="70"/>
      <c r="E31" s="70"/>
      <c r="F31" s="70"/>
      <c r="G31" s="70"/>
      <c r="H31" s="70"/>
      <c r="I31" s="70"/>
      <c r="J31" s="70"/>
      <c r="K31" s="71"/>
      <c r="L31" s="81" t="s">
        <v>38</v>
      </c>
      <c r="M31" s="82"/>
      <c r="N31" s="82"/>
      <c r="O31" s="42">
        <f>+O25+O28+O30</f>
        <v>0</v>
      </c>
    </row>
    <row r="33" spans="1:17" ht="50.1" customHeight="1" thickBot="1" x14ac:dyDescent="0.3">
      <c r="B33" s="72"/>
      <c r="C33" s="72"/>
    </row>
    <row r="34" spans="1:17" x14ac:dyDescent="0.25">
      <c r="B34" s="50" t="s">
        <v>39</v>
      </c>
      <c r="C34" s="50"/>
    </row>
    <row r="35" spans="1:17" ht="15" customHeight="1" x14ac:dyDescent="0.25">
      <c r="M35" s="44"/>
      <c r="N35" s="45"/>
      <c r="O35" s="46"/>
    </row>
    <row r="36" spans="1:17" ht="15.75" customHeight="1" x14ac:dyDescent="0.25">
      <c r="M36" s="44"/>
      <c r="N36" s="45"/>
      <c r="O36" s="46"/>
    </row>
    <row r="37" spans="1:17" ht="15" customHeight="1" x14ac:dyDescent="0.25">
      <c r="A37" s="11" t="s">
        <v>40</v>
      </c>
      <c r="M37" s="44"/>
      <c r="N37" s="45"/>
      <c r="O37" s="46"/>
    </row>
    <row r="38" spans="1:17" x14ac:dyDescent="0.25">
      <c r="A38" s="49" t="s">
        <v>41</v>
      </c>
      <c r="B38" s="49"/>
      <c r="C38" s="49"/>
      <c r="D38" s="49"/>
      <c r="E38" s="49"/>
      <c r="F38" s="49"/>
      <c r="G38" s="49"/>
      <c r="H38" s="49"/>
      <c r="I38" s="49"/>
      <c r="J38" s="49"/>
      <c r="K38" s="49"/>
      <c r="L38" s="49"/>
      <c r="M38" s="49"/>
      <c r="N38" s="49"/>
      <c r="O38" s="49"/>
      <c r="P38" s="2"/>
      <c r="Q38" s="2"/>
    </row>
    <row r="39" spans="1:17" ht="15" customHeight="1" x14ac:dyDescent="0.25">
      <c r="A39" s="48" t="s">
        <v>42</v>
      </c>
      <c r="B39" s="48"/>
      <c r="C39" s="48"/>
      <c r="D39" s="48"/>
      <c r="E39" s="48"/>
      <c r="F39" s="48"/>
      <c r="G39" s="48"/>
      <c r="H39" s="48"/>
      <c r="I39" s="48"/>
      <c r="J39" s="48"/>
      <c r="K39" s="48"/>
      <c r="L39" s="48"/>
      <c r="M39" s="48"/>
      <c r="N39" s="48"/>
      <c r="O39" s="48"/>
      <c r="P39" s="43"/>
      <c r="Q39" s="43"/>
    </row>
    <row r="40" spans="1:17" x14ac:dyDescent="0.25">
      <c r="A40" s="47" t="s">
        <v>43</v>
      </c>
      <c r="B40" s="47"/>
      <c r="C40" s="47"/>
      <c r="D40" s="47"/>
      <c r="E40" s="47"/>
      <c r="F40" s="47"/>
      <c r="G40" s="47"/>
      <c r="H40" s="47"/>
      <c r="I40" s="47"/>
      <c r="J40" s="47"/>
      <c r="K40" s="47"/>
      <c r="L40" s="47"/>
      <c r="M40" s="47"/>
      <c r="N40" s="47"/>
      <c r="O40" s="47"/>
      <c r="P40" s="5"/>
      <c r="Q40" s="5"/>
    </row>
    <row r="41" spans="1:17" x14ac:dyDescent="0.25">
      <c r="A41" s="47" t="s">
        <v>44</v>
      </c>
      <c r="B41" s="47"/>
      <c r="C41" s="47"/>
      <c r="D41" s="47"/>
      <c r="E41" s="47"/>
      <c r="F41" s="47"/>
      <c r="G41" s="47"/>
      <c r="H41" s="47"/>
      <c r="I41" s="47"/>
      <c r="J41" s="47"/>
      <c r="K41" s="47"/>
      <c r="L41" s="47"/>
      <c r="M41" s="47"/>
      <c r="N41" s="47"/>
      <c r="O41" s="47"/>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h7GwWPbMieNMIzKzp+9fJoVXSPth3H+VM9al0w5YEfT/CdjOvXS8ju4EdynpQRfK1zTV+hV8TjB8GW0x1ZCg4g==" saltValue="13exy3PHE2Y/WrsF57HkDQ==" spinCount="100000" sheet="1" selectLockedCells="1"/>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11</v>
      </c>
      <c r="D6" s="31" t="s">
        <v>45</v>
      </c>
      <c r="F6" s="34" t="s">
        <v>46</v>
      </c>
    </row>
    <row r="7" spans="2:6" x14ac:dyDescent="0.25">
      <c r="B7" s="2" t="s">
        <v>47</v>
      </c>
      <c r="D7" s="32">
        <v>0</v>
      </c>
      <c r="F7" s="35">
        <v>0.08</v>
      </c>
    </row>
    <row r="8" spans="2:6" x14ac:dyDescent="0.25">
      <c r="B8" s="2" t="s">
        <v>48</v>
      </c>
      <c r="D8" s="32">
        <v>0.05</v>
      </c>
      <c r="F8" s="36">
        <v>0</v>
      </c>
    </row>
    <row r="9" spans="2:6" x14ac:dyDescent="0.25">
      <c r="B9" s="2" t="s">
        <v>49</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2023-12-13T22:32:03Z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