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74/DOCUMENTOS PUBLICADOS/"/>
    </mc:Choice>
  </mc:AlternateContent>
  <xr:revisionPtr revIDLastSave="95" documentId="11_26101B16235D333530F93464D6BB5196D381176C" xr6:coauthVersionLast="47" xr6:coauthVersionMax="47" xr10:uidLastSave="{1166FB8F-D75D-4076-BB2C-8322B9F0C4CC}"/>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K21" i="1" s="1"/>
  <c r="L21" i="1"/>
  <c r="M21" i="1" s="1"/>
  <c r="J22" i="1"/>
  <c r="K22" i="1"/>
  <c r="L22" i="1"/>
  <c r="M22" i="1" s="1"/>
  <c r="O22" i="1" s="1"/>
  <c r="N22" i="1"/>
  <c r="J23" i="1"/>
  <c r="K23" i="1"/>
  <c r="L23" i="1"/>
  <c r="M23" i="1"/>
  <c r="N23" i="1"/>
  <c r="O23" i="1"/>
  <c r="J24" i="1"/>
  <c r="K24" i="1"/>
  <c r="L24" i="1"/>
  <c r="M24" i="1"/>
  <c r="N24" i="1"/>
  <c r="O24" i="1" s="1"/>
  <c r="J25" i="1"/>
  <c r="K25" i="1"/>
  <c r="L25" i="1"/>
  <c r="M25" i="1"/>
  <c r="O25" i="1" s="1"/>
  <c r="N25" i="1"/>
  <c r="J26" i="1"/>
  <c r="K26" i="1"/>
  <c r="L26" i="1"/>
  <c r="M26" i="1"/>
  <c r="N26" i="1"/>
  <c r="O26" i="1" s="1"/>
  <c r="H21" i="1"/>
  <c r="H22" i="1"/>
  <c r="H23" i="1"/>
  <c r="H24" i="1"/>
  <c r="H25" i="1"/>
  <c r="H26" i="1"/>
  <c r="H20" i="1"/>
  <c r="J20" i="1"/>
  <c r="L20" i="1"/>
  <c r="M20" i="1" s="1"/>
  <c r="O28" i="1"/>
  <c r="O31" i="1" s="1"/>
  <c r="N21" i="1" l="1"/>
  <c r="O21" i="1" s="1"/>
  <c r="N20" i="1"/>
  <c r="O20" i="1" s="1"/>
  <c r="K20" i="1"/>
  <c r="O34" i="1"/>
  <c r="O27" i="1"/>
  <c r="O35" i="1" l="1"/>
  <c r="O29" i="1" l="1"/>
  <c r="O32" i="1" l="1"/>
  <c r="O33" i="1" s="1"/>
  <c r="O30" i="1"/>
  <c r="O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<sst xmlns="http://schemas.openxmlformats.org/spreadsheetml/2006/main" count="59" uniqueCount="52">
  <si>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</si>
  <si>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</si>
  <si>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</si>
  <si>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</si>
  <si>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</si>
  <si>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</si>
  <si>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</si>
  <si>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</si>
  <si>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</si>
  <si>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</si>
  <si>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</si>
  <si>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</si>
  <si>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</si>
  <si>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</si>
  <si>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</si>
  <si>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</si>
  <si>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</si>
  <si>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</si>
  <si>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</si>
  <si>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</si>
  <si>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</si>
  <si>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</si>
  <si>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</si>
  <si>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</si>
  <si>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</si>
  <si>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</si>
  <si>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</si>
  <si>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</si>
  <si>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</si>
  <si>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</si>
  <si>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</si>
  <si>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</si>
  <si>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</si>
  <si>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</si>
  <si>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</si>
  <si>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</si>
  <si>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</si>
  <si>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</si>
  <si>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</si>
  <si>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</si>
  <si>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</si>
  <si>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</si>
  <si>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</si>
  <si>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</si>
  <si>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</si>
  <si>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Cámara Web Pro Full Hd, 3Mpx, Resolución de video: 1920px x 1080px.  PROYECTO DE INVESTIGACION: DESARROLLO DE UN SISTEMA DE EVALUACIÓN DE LA FUSARIOSIS EN PLÁNTULAS DE GULUPA (PASSIFLORA EDULIS F. EDULIS) MEDIANTE SISTEMAS DE VISIÓN POR COMPUTADOR COMO HERRAMIENTA DE DIAGNÓSTICO Y MANEJO</t>
  </si>
  <si>
    <t>Tarjeta Raspberry Pi 3 Modelo B Tablero 3b y conectores. DESARROLLO DE UN SISTEMA DE EVALUACIÓN DE LA FUSARIOSIS EN PLÁNTULAS DE GULUPA (PASSIFLORA EDULIS F. EDULIS) MEDIANTE SISTEMAS DE VISIÓN POR COMPUTADOR COMO HERRAMIENTA DE DIAGNÓSTICO Y MANEJO</t>
  </si>
  <si>
    <t>Modulo Wifi Nodemcu V3 Lolin Esp8266 Arduino  DESARROLLO DE UN SISTEMA DE EVALUACIÓN DE LA FUSARIOSIS EN PLÁNTULAS DE GULUPA (PASSIFLORA EDULIS F. EDULIS) MEDIANTE SISTEMAS DE VISIÓN POR COMPUTADOR COMO HERRAMIENTA DE DIAGNÓSTICO Y MANEJO</t>
  </si>
  <si>
    <t>Motor Paso A Paso 5 Líneas Con Driver 5v Para Arduino. Longitud del cable: 23.5CM, Resistencia CC: 200¿ ± 7% (25C), Resistencia de aislamiento:&gt; 10M¿ (500V), Rigidez dieléctrica: 600V AC / 1mA / 1s, Grado de aislamiento: A DESARROLLO DE UN SISTEMA DE EVALUACIÓN DE LA FUSARIOSIS EN PLÁNTULAS DE GULUPA (PASSIFLORA EDULIS F. EDULIS) MEDIANTE SISTEMAS DE VISIÓN POR COMPUTADOR COMO HERRAMIENTA DE DIAGNÓSTICO Y MANEJO</t>
  </si>
  <si>
    <t>Cables Jumpers 20cms Pack *60 - Arduino Raspberry Protoboard. DESARROLLO DE UN SISTEMA DE EVALUACIÓN DE LA FUSARIOSIS EN PLÁNTULAS DE GULUPA (PASSIFLORA EDULIS F. EDULIS) MEDIANTE SISTEMAS DE VISIÓN POR COMPUTADOR COMO HERRAMIENTA DE DIAGNÓSTICO Y MANEJO</t>
  </si>
  <si>
    <t>CÁMARA FOTOGRÁFICA TIPO REFLEX DE 24 MEGAPIXELES PROYECTO DE INVESTIGACION: IMPACTO DE LAS REPRESENTACIONES SOCIALES TERRITORIALES EN EL SUMAPAZ EL ALTO MAGDALENA Y SABANA DE OCCIDENTE FRENTE A LAS ACTIVIDADES MINERAS</t>
  </si>
  <si>
    <t>TRÍPODE PROFESIONAL PARA CAMARA, ALTURA 2 MTS, CAPACIDAD DE CARGA 3KG PROYECTO DE INVESTIGACION: IMPACTO DE LAS REPRESENTACIONES SOCIALES TERRITORIALES EN EL SUMAPAZ EL ALTO MAGDALENA Y SABANA DE OCCIDENTE FRENTE A LAS ACTIVIDADES MINERAS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</si>
</sst>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6" fillId="0" borderId="26"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30"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0" fontId="1" fillId="0" borderId="1" xfId="0" applyFont="1" applyBorder="1" applyAlignment="1">
      <alignment vertical="center" wrapText="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topLeftCell="C1" zoomScale="95" zoomScaleNormal="95"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9" t="s">
        <v>39</v>
      </c>
    </row>
    <row r="8" spans="1:15" x14ac:dyDescent="0.25">
      <c r="A8" s="9"/>
    </row>
    <row r="9" spans="1:15" x14ac:dyDescent="0.25">
      <c r="A9" s="10" t="s">
        <v>29</v>
      </c>
    </row>
    <row r="10" spans="1:15" ht="25.5" customHeight="1" x14ac:dyDescent="0.25">
      <c r="A10" s="41" t="s">
        <v>28</v>
      </c>
      <c r="B10" s="41"/>
      <c r="C10" s="11"/>
      <c r="E10" s="12" t="s">
        <v>21</v>
      </c>
      <c r="F10" s="46"/>
      <c r="G10" s="47"/>
      <c r="K10" s="13" t="s">
        <v>16</v>
      </c>
      <c r="L10" s="48"/>
      <c r="M10" s="49"/>
      <c r="N10" s="50"/>
    </row>
    <row r="11" spans="1:15" ht="15.75" thickBot="1" x14ac:dyDescent="0.3">
      <c r="A11" s="11"/>
      <c r="B11" s="11"/>
      <c r="C11" s="11"/>
      <c r="E11" s="14"/>
      <c r="F11" s="14"/>
      <c r="G11" s="14"/>
      <c r="K11" s="15"/>
      <c r="L11" s="16"/>
      <c r="M11" s="16"/>
      <c r="N11" s="16"/>
    </row>
    <row r="12" spans="1:15" ht="30.75" customHeight="1" thickBot="1" x14ac:dyDescent="0.3">
      <c r="A12" s="60" t="s">
        <v>26</v>
      </c>
      <c r="B12" s="61"/>
      <c r="C12" s="17"/>
      <c r="D12" s="43" t="s">
        <v>17</v>
      </c>
      <c r="E12" s="44"/>
      <c r="F12" s="44"/>
      <c r="G12" s="45"/>
      <c r="H12" s="5"/>
      <c r="I12" s="23"/>
      <c r="J12" s="23"/>
      <c r="K12" s="15"/>
    </row>
    <row r="13" spans="1:15" ht="15.75" thickBot="1" x14ac:dyDescent="0.3">
      <c r="A13" s="62"/>
      <c r="B13" s="63"/>
      <c r="C13" s="17"/>
      <c r="D13" s="16"/>
      <c r="E13" s="14"/>
      <c r="F13" s="14"/>
      <c r="G13" s="14"/>
      <c r="K13" s="15"/>
    </row>
    <row r="14" spans="1:15" ht="30" customHeight="1" thickBot="1" x14ac:dyDescent="0.3">
      <c r="A14" s="62"/>
      <c r="B14" s="63"/>
      <c r="C14" s="17"/>
      <c r="D14" s="43" t="s">
        <v>18</v>
      </c>
      <c r="E14" s="44"/>
      <c r="F14" s="44"/>
      <c r="G14" s="45"/>
      <c r="H14" s="5"/>
      <c r="I14" s="23"/>
      <c r="J14" s="23"/>
      <c r="K14" s="15"/>
    </row>
    <row r="15" spans="1:15" ht="18.75" customHeight="1" thickBot="1" x14ac:dyDescent="0.3">
      <c r="A15" s="62"/>
      <c r="B15" s="63"/>
      <c r="C15" s="17"/>
      <c r="E15" s="14"/>
      <c r="F15" s="14"/>
      <c r="G15" s="14"/>
      <c r="K15" s="15"/>
    </row>
    <row r="16" spans="1:15" ht="24" customHeight="1" thickBot="1" x14ac:dyDescent="0.3">
      <c r="A16" s="64"/>
      <c r="B16" s="65"/>
      <c r="C16" s="17"/>
      <c r="D16" s="43" t="s">
        <v>22</v>
      </c>
      <c r="E16" s="44"/>
      <c r="F16" s="44"/>
      <c r="G16" s="45"/>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22.25" customHeight="1" x14ac:dyDescent="0.25">
      <c r="A20" s="28">
        <v>1</v>
      </c>
      <c r="B20" s="75" t="s">
        <v>45</v>
      </c>
      <c r="C20" s="76"/>
      <c r="D20" s="77">
        <v>1</v>
      </c>
      <c r="E20" s="77" t="s">
        <v>43</v>
      </c>
      <c r="F20" s="78"/>
      <c r="G20" s="79">
        <v>0</v>
      </c>
      <c r="H20" s="26">
        <f t="shared" ref="H20:H26" si="0">+ROUND(F20*G20,0)</f>
        <v>0</v>
      </c>
      <c r="I20" s="79">
        <v>0</v>
      </c>
      <c r="J20" s="26">
        <f>ROUND(F20*I20,0)</f>
        <v>0</v>
      </c>
      <c r="K20" s="26">
        <f t="shared" ref="K20" si="1">ROUND(F20+H20+J20,0)</f>
        <v>0</v>
      </c>
      <c r="L20" s="26">
        <f t="shared" ref="L20" si="2">ROUND(F20*D20,0)</f>
        <v>0</v>
      </c>
      <c r="M20" s="26">
        <f t="shared" ref="M20" si="3">ROUND(L20*G20,0)</f>
        <v>0</v>
      </c>
      <c r="N20" s="26">
        <f>ROUND(L20*I20,0)</f>
        <v>0</v>
      </c>
      <c r="O20" s="27">
        <f t="shared" ref="O20" si="4">ROUND(L20+N20+M20,0)</f>
        <v>0</v>
      </c>
    </row>
    <row r="21" spans="1:15" s="20" customFormat="1" ht="122.25" customHeight="1" x14ac:dyDescent="0.25">
      <c r="A21" s="28">
        <v>2</v>
      </c>
      <c r="B21" s="75" t="s">
        <v>46</v>
      </c>
      <c r="C21" s="76"/>
      <c r="D21" s="77">
        <v>1</v>
      </c>
      <c r="E21" s="77" t="s">
        <v>43</v>
      </c>
      <c r="F21" s="78"/>
      <c r="G21" s="79">
        <v>0</v>
      </c>
      <c r="H21" s="26">
        <f t="shared" si="0"/>
        <v>0</v>
      </c>
      <c r="I21" s="79">
        <v>0</v>
      </c>
      <c r="J21" s="26">
        <f t="shared" ref="J21:J26" si="5">ROUND(F21*I21,0)</f>
        <v>0</v>
      </c>
      <c r="K21" s="26">
        <f t="shared" ref="K21:K26" si="6">ROUND(F21+H21+J21,0)</f>
        <v>0</v>
      </c>
      <c r="L21" s="26">
        <f t="shared" ref="L21:L26" si="7">ROUND(F21*D21,0)</f>
        <v>0</v>
      </c>
      <c r="M21" s="26">
        <f t="shared" ref="M21:M26" si="8">ROUND(L21*G21,0)</f>
        <v>0</v>
      </c>
      <c r="N21" s="26">
        <f t="shared" ref="N21:N26" si="9">ROUND(L21*I21,0)</f>
        <v>0</v>
      </c>
      <c r="O21" s="27">
        <f t="shared" ref="O21:O26" si="10">ROUND(L21+N21+M21,0)</f>
        <v>0</v>
      </c>
    </row>
    <row r="22" spans="1:15" s="20" customFormat="1" ht="122.25" customHeight="1" x14ac:dyDescent="0.25">
      <c r="A22" s="28">
        <v>3</v>
      </c>
      <c r="B22" s="75" t="s">
        <v>47</v>
      </c>
      <c r="C22" s="76"/>
      <c r="D22" s="77">
        <v>1</v>
      </c>
      <c r="E22" s="77" t="s">
        <v>43</v>
      </c>
      <c r="F22" s="78"/>
      <c r="G22" s="79">
        <v>0</v>
      </c>
      <c r="H22" s="26">
        <f t="shared" si="0"/>
        <v>0</v>
      </c>
      <c r="I22" s="79">
        <v>0</v>
      </c>
      <c r="J22" s="26">
        <f t="shared" si="5"/>
        <v>0</v>
      </c>
      <c r="K22" s="26">
        <f t="shared" si="6"/>
        <v>0</v>
      </c>
      <c r="L22" s="26">
        <f t="shared" si="7"/>
        <v>0</v>
      </c>
      <c r="M22" s="26">
        <f t="shared" si="8"/>
        <v>0</v>
      </c>
      <c r="N22" s="26">
        <f t="shared" si="9"/>
        <v>0</v>
      </c>
      <c r="O22" s="27">
        <f t="shared" si="10"/>
        <v>0</v>
      </c>
    </row>
    <row r="23" spans="1:15" s="20" customFormat="1" ht="161.25" customHeight="1" x14ac:dyDescent="0.25">
      <c r="A23" s="28">
        <v>4</v>
      </c>
      <c r="B23" s="75" t="s">
        <v>48</v>
      </c>
      <c r="C23" s="76"/>
      <c r="D23" s="77">
        <v>1</v>
      </c>
      <c r="E23" s="77" t="s">
        <v>43</v>
      </c>
      <c r="F23" s="78"/>
      <c r="G23" s="79">
        <v>0</v>
      </c>
      <c r="H23" s="26">
        <f t="shared" si="0"/>
        <v>0</v>
      </c>
      <c r="I23" s="79">
        <v>0</v>
      </c>
      <c r="J23" s="26">
        <f t="shared" si="5"/>
        <v>0</v>
      </c>
      <c r="K23" s="26">
        <f t="shared" si="6"/>
        <v>0</v>
      </c>
      <c r="L23" s="26">
        <f t="shared" si="7"/>
        <v>0</v>
      </c>
      <c r="M23" s="26">
        <f t="shared" si="8"/>
        <v>0</v>
      </c>
      <c r="N23" s="26">
        <f t="shared" si="9"/>
        <v>0</v>
      </c>
      <c r="O23" s="27">
        <f t="shared" si="10"/>
        <v>0</v>
      </c>
    </row>
    <row r="24" spans="1:15" s="20" customFormat="1" ht="122.25" customHeight="1" x14ac:dyDescent="0.25">
      <c r="A24" s="28">
        <v>5</v>
      </c>
      <c r="B24" s="75" t="s">
        <v>49</v>
      </c>
      <c r="C24" s="76"/>
      <c r="D24" s="77">
        <v>2</v>
      </c>
      <c r="E24" s="77" t="s">
        <v>43</v>
      </c>
      <c r="F24" s="78"/>
      <c r="G24" s="79">
        <v>0</v>
      </c>
      <c r="H24" s="26">
        <f t="shared" si="0"/>
        <v>0</v>
      </c>
      <c r="I24" s="79">
        <v>0</v>
      </c>
      <c r="J24" s="26">
        <f t="shared" si="5"/>
        <v>0</v>
      </c>
      <c r="K24" s="26">
        <f t="shared" si="6"/>
        <v>0</v>
      </c>
      <c r="L24" s="26">
        <f t="shared" si="7"/>
        <v>0</v>
      </c>
      <c r="M24" s="26">
        <f t="shared" si="8"/>
        <v>0</v>
      </c>
      <c r="N24" s="26">
        <f t="shared" si="9"/>
        <v>0</v>
      </c>
      <c r="O24" s="27">
        <f t="shared" si="10"/>
        <v>0</v>
      </c>
    </row>
    <row r="25" spans="1:15" s="20" customFormat="1" ht="122.25" customHeight="1" x14ac:dyDescent="0.25">
      <c r="A25" s="28">
        <v>6</v>
      </c>
      <c r="B25" s="75" t="s">
        <v>50</v>
      </c>
      <c r="C25" s="76"/>
      <c r="D25" s="77">
        <v>1</v>
      </c>
      <c r="E25" s="77" t="s">
        <v>43</v>
      </c>
      <c r="F25" s="78"/>
      <c r="G25" s="79">
        <v>0</v>
      </c>
      <c r="H25" s="26">
        <f t="shared" si="0"/>
        <v>0</v>
      </c>
      <c r="I25" s="79">
        <v>0</v>
      </c>
      <c r="J25" s="26">
        <f t="shared" si="5"/>
        <v>0</v>
      </c>
      <c r="K25" s="26">
        <f t="shared" si="6"/>
        <v>0</v>
      </c>
      <c r="L25" s="26">
        <f t="shared" si="7"/>
        <v>0</v>
      </c>
      <c r="M25" s="26">
        <f t="shared" si="8"/>
        <v>0</v>
      </c>
      <c r="N25" s="26">
        <f t="shared" si="9"/>
        <v>0</v>
      </c>
      <c r="O25" s="27">
        <f t="shared" si="10"/>
        <v>0</v>
      </c>
    </row>
    <row r="26" spans="1:15" s="20" customFormat="1" ht="120" customHeight="1" x14ac:dyDescent="0.25">
      <c r="A26" s="28">
        <v>7</v>
      </c>
      <c r="B26" s="75" t="s">
        <v>51</v>
      </c>
      <c r="C26" s="76"/>
      <c r="D26" s="77">
        <v>1</v>
      </c>
      <c r="E26" s="77" t="s">
        <v>43</v>
      </c>
      <c r="F26" s="78"/>
      <c r="G26" s="79">
        <v>0</v>
      </c>
      <c r="H26" s="26">
        <f t="shared" si="0"/>
        <v>0</v>
      </c>
      <c r="I26" s="79">
        <v>0</v>
      </c>
      <c r="J26" s="26">
        <f t="shared" si="5"/>
        <v>0</v>
      </c>
      <c r="K26" s="26">
        <f t="shared" si="6"/>
        <v>0</v>
      </c>
      <c r="L26" s="26">
        <f t="shared" si="7"/>
        <v>0</v>
      </c>
      <c r="M26" s="26">
        <f t="shared" si="8"/>
        <v>0</v>
      </c>
      <c r="N26" s="26">
        <f t="shared" si="9"/>
        <v>0</v>
      </c>
      <c r="O26" s="27">
        <f t="shared" si="10"/>
        <v>0</v>
      </c>
    </row>
    <row r="27" spans="1:15" s="20" customFormat="1" ht="42" customHeight="1" x14ac:dyDescent="0.2">
      <c r="A27" s="72"/>
      <c r="B27" s="73"/>
      <c r="C27" s="73"/>
      <c r="D27" s="73"/>
      <c r="E27" s="73"/>
      <c r="F27" s="73"/>
      <c r="G27" s="73"/>
      <c r="H27" s="73"/>
      <c r="I27" s="73"/>
      <c r="J27" s="73"/>
      <c r="K27" s="73"/>
      <c r="L27" s="74"/>
      <c r="M27" s="53" t="s">
        <v>35</v>
      </c>
      <c r="N27" s="53"/>
      <c r="O27" s="25">
        <f>SUMIF(G:G,0%,L:L)</f>
        <v>0</v>
      </c>
    </row>
    <row r="28" spans="1:15" s="20" customFormat="1" ht="39" customHeight="1" thickBot="1" x14ac:dyDescent="0.25">
      <c r="A28" s="38" t="s">
        <v>24</v>
      </c>
      <c r="B28" s="39"/>
      <c r="C28" s="39"/>
      <c r="D28" s="39"/>
      <c r="E28" s="39"/>
      <c r="F28" s="39"/>
      <c r="G28" s="39"/>
      <c r="H28" s="39"/>
      <c r="I28" s="39"/>
      <c r="J28" s="39"/>
      <c r="K28" s="39"/>
      <c r="L28" s="40"/>
      <c r="M28" s="54" t="s">
        <v>10</v>
      </c>
      <c r="N28" s="54"/>
      <c r="O28" s="2">
        <f>SUMIF(G:G,5%,L:L)</f>
        <v>0</v>
      </c>
    </row>
    <row r="29" spans="1:15" s="20" customFormat="1" ht="37.5" customHeight="1" x14ac:dyDescent="0.2">
      <c r="A29" s="29" t="s">
        <v>42</v>
      </c>
      <c r="B29" s="30"/>
      <c r="C29" s="30"/>
      <c r="D29" s="30"/>
      <c r="E29" s="30"/>
      <c r="F29" s="30"/>
      <c r="G29" s="30"/>
      <c r="H29" s="30"/>
      <c r="I29" s="30"/>
      <c r="J29" s="30"/>
      <c r="K29" s="30"/>
      <c r="L29" s="31"/>
      <c r="M29" s="54" t="s">
        <v>11</v>
      </c>
      <c r="N29" s="54"/>
      <c r="O29" s="2">
        <f>SUMIF(G:G,19%,L:L)</f>
        <v>0</v>
      </c>
    </row>
    <row r="30" spans="1:15" s="20" customFormat="1" ht="37.5" customHeight="1" x14ac:dyDescent="0.2">
      <c r="A30" s="32"/>
      <c r="B30" s="33"/>
      <c r="C30" s="33"/>
      <c r="D30" s="33"/>
      <c r="E30" s="33"/>
      <c r="F30" s="33"/>
      <c r="G30" s="33"/>
      <c r="H30" s="33"/>
      <c r="I30" s="33"/>
      <c r="J30" s="33"/>
      <c r="K30" s="33"/>
      <c r="L30" s="34"/>
      <c r="M30" s="55" t="s">
        <v>7</v>
      </c>
      <c r="N30" s="56"/>
      <c r="O30" s="3">
        <f>SUM(O27:O29)</f>
        <v>0</v>
      </c>
    </row>
    <row r="31" spans="1:15" s="20" customFormat="1" ht="27.75" customHeight="1" x14ac:dyDescent="0.2">
      <c r="A31" s="32"/>
      <c r="B31" s="33"/>
      <c r="C31" s="33"/>
      <c r="D31" s="33"/>
      <c r="E31" s="33"/>
      <c r="F31" s="33"/>
      <c r="G31" s="33"/>
      <c r="H31" s="33"/>
      <c r="I31" s="33"/>
      <c r="J31" s="33"/>
      <c r="K31" s="33"/>
      <c r="L31" s="34"/>
      <c r="M31" s="57" t="s">
        <v>12</v>
      </c>
      <c r="N31" s="58"/>
      <c r="O31" s="4">
        <f>ROUND(O28*5%,0)</f>
        <v>0</v>
      </c>
    </row>
    <row r="32" spans="1:15" s="20" customFormat="1" ht="30" customHeight="1" x14ac:dyDescent="0.2">
      <c r="A32" s="32"/>
      <c r="B32" s="33"/>
      <c r="C32" s="33"/>
      <c r="D32" s="33"/>
      <c r="E32" s="33"/>
      <c r="F32" s="33"/>
      <c r="G32" s="33"/>
      <c r="H32" s="33"/>
      <c r="I32" s="33"/>
      <c r="J32" s="33"/>
      <c r="K32" s="33"/>
      <c r="L32" s="34"/>
      <c r="M32" s="57" t="s">
        <v>13</v>
      </c>
      <c r="N32" s="58"/>
      <c r="O32" s="2">
        <f>ROUND(O29*19%,0)</f>
        <v>0</v>
      </c>
    </row>
    <row r="33" spans="1:15" s="20" customFormat="1" ht="30" customHeight="1" x14ac:dyDescent="0.2">
      <c r="A33" s="32"/>
      <c r="B33" s="33"/>
      <c r="C33" s="33"/>
      <c r="D33" s="33"/>
      <c r="E33" s="33"/>
      <c r="F33" s="33"/>
      <c r="G33" s="33"/>
      <c r="H33" s="33"/>
      <c r="I33" s="33"/>
      <c r="J33" s="33"/>
      <c r="K33" s="33"/>
      <c r="L33" s="34"/>
      <c r="M33" s="55" t="s">
        <v>14</v>
      </c>
      <c r="N33" s="56"/>
      <c r="O33" s="3">
        <f>SUM(O31:O32)</f>
        <v>0</v>
      </c>
    </row>
    <row r="34" spans="1:15" s="20" customFormat="1" ht="30" customHeight="1" x14ac:dyDescent="0.2">
      <c r="A34" s="32"/>
      <c r="B34" s="33"/>
      <c r="C34" s="33"/>
      <c r="D34" s="33"/>
      <c r="E34" s="33"/>
      <c r="F34" s="33"/>
      <c r="G34" s="33"/>
      <c r="H34" s="33"/>
      <c r="I34" s="33"/>
      <c r="J34" s="33"/>
      <c r="K34" s="33"/>
      <c r="L34" s="34"/>
      <c r="M34" s="69" t="s">
        <v>33</v>
      </c>
      <c r="N34" s="70"/>
      <c r="O34" s="2">
        <f>SUMIF(I:I,8%,N:N)</f>
        <v>0</v>
      </c>
    </row>
    <row r="35" spans="1:15" s="20" customFormat="1" ht="37.5" customHeight="1" x14ac:dyDescent="0.2">
      <c r="A35" s="32"/>
      <c r="B35" s="33"/>
      <c r="C35" s="33"/>
      <c r="D35" s="33"/>
      <c r="E35" s="33"/>
      <c r="F35" s="33"/>
      <c r="G35" s="33"/>
      <c r="H35" s="33"/>
      <c r="I35" s="33"/>
      <c r="J35" s="33"/>
      <c r="K35" s="33"/>
      <c r="L35" s="34"/>
      <c r="M35" s="67" t="s">
        <v>32</v>
      </c>
      <c r="N35" s="68"/>
      <c r="O35" s="3">
        <f>SUM(O34)</f>
        <v>0</v>
      </c>
    </row>
    <row r="36" spans="1:15" s="20" customFormat="1" ht="59.25" customHeight="1" x14ac:dyDescent="0.2">
      <c r="A36" s="35"/>
      <c r="B36" s="36"/>
      <c r="C36" s="36"/>
      <c r="D36" s="36"/>
      <c r="E36" s="36"/>
      <c r="F36" s="36"/>
      <c r="G36" s="36"/>
      <c r="H36" s="36"/>
      <c r="I36" s="36"/>
      <c r="J36" s="36"/>
      <c r="K36" s="36"/>
      <c r="L36" s="37"/>
      <c r="M36" s="67" t="s">
        <v>15</v>
      </c>
      <c r="N36" s="68"/>
      <c r="O36" s="3">
        <f>+O30+O33+O35</f>
        <v>0</v>
      </c>
    </row>
    <row r="39" spans="1:15" x14ac:dyDescent="0.25">
      <c r="B39" s="24"/>
      <c r="C39" s="24"/>
    </row>
    <row r="40" spans="1:15" x14ac:dyDescent="0.25">
      <c r="B40" s="51"/>
      <c r="C40" s="51"/>
    </row>
    <row r="41" spans="1:15" ht="15.75" thickBot="1" x14ac:dyDescent="0.3">
      <c r="B41" s="52"/>
      <c r="C41" s="52"/>
    </row>
    <row r="42" spans="1:15" x14ac:dyDescent="0.25">
      <c r="B42" s="42" t="s">
        <v>20</v>
      </c>
      <c r="C42" s="42"/>
    </row>
    <row r="44" spans="1:15" x14ac:dyDescent="0.25">
      <c r="A44" s="21" t="s">
        <v>44</v>
      </c>
    </row>
  </sheetData>
  <sheetProtection selectLockedCells="1"/>
  <mergeCells count="30">
    <mergeCell ref="M33:N33"/>
    <mergeCell ref="M36:N36"/>
    <mergeCell ref="M34:N34"/>
    <mergeCell ref="M35:N35"/>
    <mergeCell ref="N2:O2"/>
    <mergeCell ref="N3:O3"/>
    <mergeCell ref="N4:O4"/>
    <mergeCell ref="N5:O5"/>
    <mergeCell ref="A2:A5"/>
    <mergeCell ref="D12:G12"/>
    <mergeCell ref="A12:B16"/>
    <mergeCell ref="B2:M2"/>
    <mergeCell ref="B3:M3"/>
    <mergeCell ref="B4:M5"/>
    <mergeCell ref="A29:L36"/>
    <mergeCell ref="A28:L28"/>
    <mergeCell ref="A10:B10"/>
    <mergeCell ref="B42:C42"/>
    <mergeCell ref="D14:G14"/>
    <mergeCell ref="D16:G16"/>
    <mergeCell ref="F10:G10"/>
    <mergeCell ref="L10:N10"/>
    <mergeCell ref="B40:C41"/>
    <mergeCell ref="B27:L27"/>
    <mergeCell ref="M27:N27"/>
    <mergeCell ref="M28:N28"/>
    <mergeCell ref="M29:N29"/>
    <mergeCell ref="M30:N30"/>
    <mergeCell ref="M31:N31"/>
    <mergeCell ref="M32:N32"/>
  </mergeCells>
  <dataValidations count="1">
    <dataValidation type="whole" allowBlank="1" showInputMessage="1" showErrorMessage="1" sqref="F20:F26"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G20:G26</xm:sqref>
        </x14:dataValidation>
        <x14:dataValidation type="list" allowBlank="1" showInputMessage="1" showErrorMessage="1" xr:uid="{00000000-0002-0000-0000-000002000000}">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2023-11-14T16:54:40Z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