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350/DOCUEMNTOS PUBLICADOS/"/>
    </mc:Choice>
  </mc:AlternateContent>
  <xr:revisionPtr revIDLastSave="25" documentId="14_{E9D08344-FCF1-4F5C-A87D-1D4D453D5C0E}" xr6:coauthVersionLast="47" xr6:coauthVersionMax="47" xr10:uidLastSave="{69734F00-BF0F-47E1-ACD6-3F46F3BD4A24}"/>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<sst xmlns="http://schemas.openxmlformats.org/spreadsheetml/2006/main" count="47" uniqueCount="46">
  <si>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</si>
  <si>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</si>
  <si>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</si>
  <si>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</si>
  <si>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</si>
  <si>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</si>
  <si>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</si>
  <si>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</si>
  <si>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</si>
  <si>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</si>
  <si>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</si>
  <si>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</si>
  <si>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</si>
  <si>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</si>
  <si>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</si>
  <si>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</si>
  <si>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</si>
  <si>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</si>
  <si>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</si>
  <si>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</si>
  <si>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</si>
  <si>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</si>
  <si>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</si>
  <si>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</si>
  <si>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</si>
  <si>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</si>
  <si>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</si>
  <si>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</si>
  <si>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</si>
  <si>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</si>
  <si>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</si>
  <si>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</si>
  <si>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</si>
  <si>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</si>
  <si>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</si>
  <si>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</si>
  <si>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</si>
  <si>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</si>
  <si>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</si>
  <si>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</si>
  <si>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</si>
  <si>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</si>
  <si>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</si>
  <si>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</si>
  <si>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</si>
  <si>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 xml:space="preserve">
Renovación de la licencia de Intelliboard por 12 meses, el cual es el sistema para analítica de datos en la plataforma Moodle, la plataforma para analítica de datos del sistema Moodle, facilita la generación de informes, bajo diferentes roles de trabajo y en diversos mecanismos. Permite la construcción, personalización y diseño de reportes de forma inmediata, generando datos cuantificables de uso de los diferentes espacios en moodle, sobre estudiantes, docentes y administrativos.
Facilita la construcción de reportes desde SQL para su posterior tratamiento en la herramienta. Permite la programación y envío de reportes, así como alertas sobre el uso de Moodle de forma automática. Realiza seguimiento detallado de resultados de rendimiento en la plataforma LMS: acorde a lo propuesto por el MEDIT. Integra dos módulos de acceso a dashboard integrados a Moodle, con información personalizada al estudiante y al docente respectivamente, que dan cuenta de sus procesos, como cantidad de cadis, calificaciones obtenidas, estado de las actividades, etc. Monitorea el progreso del aprendizaje de los estudiantes matriculados en los espacios académicos. Proporciona información de valor mediante reportes, para tomar decisiones oportunas en el proceso educativo en el marco del nuevo modelo educativo. Ofrece acceso directo a su plataforma para visualización de reportes específicos, a roles directivos. Posibilita la verificación del éxito del estudiante dentro del curso, compromiso del docente y la interacción entre estos. Mide el avance de todos los usuarios, sobre cada uno de los cursos, categorías o proyectos. Seguridad de Datos: Los informes se generan con solicitudes en tiempo real y no se almacenan datos fuera de su LMS Construcción de dashboard de forma rápida de acceso a toda la comunidad académica. Identificación de patrones de comportamiento. Reconocimiento de estudiantes en riesgo, inactividad, alto rendimiento o bajo compromiso.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</si>
</sst>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3">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35" xfId="0" applyFont="1" applyBorder="1" applyAlignment="1">
      <alignment horizontal="center" vertical="center" wrapText="1"/>
    </xf>
    <xf numFmtId="0" fontId="2" fillId="0" borderId="26"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36" xfId="0" applyFont="1" applyBorder="1" applyAlignment="1">
      <alignment wrapText="1"/>
    </xf>
    <xf numFmtId="0" fontId="3" fillId="2" borderId="31" xfId="0" applyFont="1" applyFill="1" applyBorder="1" applyAlignment="1" applyProtection="1">
      <alignment horizontal="center" vertical="center" wrapText="1"/>
      <protection hidden="1"/>
    </xf>
    <xf numFmtId="0" fontId="3" fillId="2" borderId="32" xfId="0" applyFont="1" applyFill="1" applyBorder="1" applyAlignment="1" applyProtection="1">
      <alignment horizontal="center" vertical="center" wrapText="1"/>
      <protection hidden="1"/>
    </xf>
    <xf numFmtId="9" fontId="3" fillId="35" borderId="1" xfId="1" applyFont="1" applyFill="1" applyBorder="1" applyAlignment="1" applyProtection="1">
      <alignment horizontal="center" vertical="center"/>
      <protection locked="0"/>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B20" zoomScale="95" zoomScaleNormal="95" zoomScaleSheetLayoutView="70" zoomScalePageLayoutView="55" workbookViewId="0">
      <selection activeCell="B34" sqref="B34:C35"/>
    </sheetView>
  </sheetViews>
  <sheetFormatPr baseColWidth="10" defaultColWidth="11.42578125" defaultRowHeight="15" x14ac:dyDescent="0.25"/>
  <cols>
    <col min="1" max="1" width="9.85546875" style="6" customWidth="1"/>
    <col min="2" max="2" width="82.710937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9" t="s">
        <v>39</v>
      </c>
    </row>
    <row r="8" spans="1:15" x14ac:dyDescent="0.25">
      <c r="A8" s="9"/>
    </row>
    <row r="9" spans="1:15" x14ac:dyDescent="0.25">
      <c r="A9" s="10" t="s">
        <v>29</v>
      </c>
    </row>
    <row r="10" spans="1:15" ht="25.5" customHeight="1" x14ac:dyDescent="0.25">
      <c r="A10" s="65" t="s">
        <v>28</v>
      </c>
      <c r="B10" s="65"/>
      <c r="C10" s="11"/>
      <c r="E10" s="12" t="s">
        <v>21</v>
      </c>
      <c r="F10" s="67"/>
      <c r="G10" s="68"/>
      <c r="K10" s="13" t="s">
        <v>16</v>
      </c>
      <c r="L10" s="69"/>
      <c r="M10" s="70"/>
      <c r="N10" s="71"/>
    </row>
    <row r="11" spans="1:15" ht="15.75" thickBot="1" x14ac:dyDescent="0.3">
      <c r="A11" s="11"/>
      <c r="B11" s="11"/>
      <c r="C11" s="11"/>
      <c r="E11" s="14"/>
      <c r="F11" s="14"/>
      <c r="G11" s="14"/>
      <c r="K11" s="15"/>
      <c r="L11" s="16"/>
      <c r="M11" s="16"/>
      <c r="N11" s="16"/>
    </row>
    <row r="12" spans="1:15" ht="30.75" customHeight="1" thickBot="1" x14ac:dyDescent="0.3">
      <c r="A12" s="46" t="s">
        <v>26</v>
      </c>
      <c r="B12" s="47"/>
      <c r="C12" s="17"/>
      <c r="D12" s="43" t="s">
        <v>17</v>
      </c>
      <c r="E12" s="44"/>
      <c r="F12" s="44"/>
      <c r="G12" s="45"/>
      <c r="H12" s="5"/>
      <c r="I12" s="23"/>
      <c r="J12" s="23"/>
      <c r="K12" s="15"/>
    </row>
    <row r="13" spans="1:15" ht="15.75" thickBot="1" x14ac:dyDescent="0.3">
      <c r="A13" s="48"/>
      <c r="B13" s="49"/>
      <c r="C13" s="17"/>
      <c r="D13" s="16"/>
      <c r="E13" s="14"/>
      <c r="F13" s="14"/>
      <c r="G13" s="14"/>
      <c r="K13" s="15"/>
    </row>
    <row r="14" spans="1:15" ht="30" customHeight="1" thickBot="1" x14ac:dyDescent="0.3">
      <c r="A14" s="48"/>
      <c r="B14" s="49"/>
      <c r="C14" s="17"/>
      <c r="D14" s="43" t="s">
        <v>18</v>
      </c>
      <c r="E14" s="44"/>
      <c r="F14" s="44"/>
      <c r="G14" s="45"/>
      <c r="H14" s="5"/>
      <c r="I14" s="23"/>
      <c r="J14" s="23"/>
      <c r="K14" s="15"/>
    </row>
    <row r="15" spans="1:15" ht="18.75" customHeight="1" thickBot="1" x14ac:dyDescent="0.3">
      <c r="A15" s="48"/>
      <c r="B15" s="49"/>
      <c r="C15" s="17"/>
      <c r="E15" s="14"/>
      <c r="F15" s="14"/>
      <c r="G15" s="14"/>
      <c r="K15" s="15"/>
    </row>
    <row r="16" spans="1:15" ht="24" customHeight="1" thickBot="1" x14ac:dyDescent="0.3">
      <c r="A16" s="50"/>
      <c r="B16" s="51"/>
      <c r="C16" s="17"/>
      <c r="D16" s="43" t="s">
        <v>22</v>
      </c>
      <c r="E16" s="44"/>
      <c r="F16" s="44"/>
      <c r="G16" s="45"/>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372.75" customHeight="1" x14ac:dyDescent="0.2">
      <c r="A20" s="27">
        <v>1</v>
      </c>
      <c r="B20" s="79" t="s">
        <v>45</v>
      </c>
      <c r="C20" s="26"/>
      <c r="D20" s="33">
        <v>1</v>
      </c>
      <c r="E20" s="34" t="s">
        <v>43</v>
      </c>
      <c r="F20" s="28"/>
      <c r="G20" s="29">
        <v>0</v>
      </c>
      <c r="H20" s="31">
        <f t="shared" ref="H20" si="0">+ROUND(F20*G20,0)</f>
        <v>0</v>
      </c>
      <c r="I20" s="82">
        <v>0</v>
      </c>
      <c r="J20" s="31">
        <f>ROUND(F20*I20,0)</f>
        <v>0</v>
      </c>
      <c r="K20" s="31">
        <f t="shared" ref="K20" si="1">ROUND(F20+H20+J20,0)</f>
        <v>0</v>
      </c>
      <c r="L20" s="31">
        <f t="shared" ref="L20" si="2">ROUND(F20*D20,0)</f>
        <v>0</v>
      </c>
      <c r="M20" s="31">
        <f t="shared" ref="M20" si="3">ROUND(L20*G20,0)</f>
        <v>0</v>
      </c>
      <c r="N20" s="31">
        <f>ROUND(L20*I20,0)</f>
        <v>0</v>
      </c>
      <c r="O20" s="32">
        <f t="shared" ref="O20" si="4">ROUND(L20+N20+M20,0)</f>
        <v>0</v>
      </c>
    </row>
    <row r="21" spans="1:15" s="20" customFormat="1" ht="42" customHeight="1" x14ac:dyDescent="0.2">
      <c r="A21" s="30"/>
      <c r="B21" s="74"/>
      <c r="C21" s="74"/>
      <c r="D21" s="74"/>
      <c r="E21" s="74"/>
      <c r="F21" s="74"/>
      <c r="G21" s="74"/>
      <c r="H21" s="80"/>
      <c r="I21" s="80"/>
      <c r="J21" s="80"/>
      <c r="K21" s="80"/>
      <c r="L21" s="81"/>
      <c r="M21" s="75" t="s">
        <v>35</v>
      </c>
      <c r="N21" s="75"/>
      <c r="O21" s="25">
        <f>SUMIF(G:G,0%,L:L)</f>
        <v>0</v>
      </c>
    </row>
    <row r="22" spans="1:15" s="20" customFormat="1" ht="39" customHeight="1" thickBot="1" x14ac:dyDescent="0.25">
      <c r="A22" s="62" t="s">
        <v>24</v>
      </c>
      <c r="B22" s="63"/>
      <c r="C22" s="63"/>
      <c r="D22" s="63"/>
      <c r="E22" s="63"/>
      <c r="F22" s="63"/>
      <c r="G22" s="63"/>
      <c r="H22" s="63"/>
      <c r="I22" s="63"/>
      <c r="J22" s="63"/>
      <c r="K22" s="63"/>
      <c r="L22" s="64"/>
      <c r="M22" s="76" t="s">
        <v>10</v>
      </c>
      <c r="N22" s="76"/>
      <c r="O22" s="2">
        <f>SUMIF(G:G,5%,L:L)</f>
        <v>0</v>
      </c>
    </row>
    <row r="23" spans="1:15" s="20" customFormat="1" ht="37.5" customHeight="1" x14ac:dyDescent="0.2">
      <c r="A23" s="53" t="s">
        <v>42</v>
      </c>
      <c r="B23" s="54"/>
      <c r="C23" s="54"/>
      <c r="D23" s="54"/>
      <c r="E23" s="54"/>
      <c r="F23" s="54"/>
      <c r="G23" s="54"/>
      <c r="H23" s="54"/>
      <c r="I23" s="54"/>
      <c r="J23" s="54"/>
      <c r="K23" s="54"/>
      <c r="L23" s="55"/>
      <c r="M23" s="76" t="s">
        <v>11</v>
      </c>
      <c r="N23" s="76"/>
      <c r="O23" s="2">
        <f>SUMIF(G:G,19%,L:L)</f>
        <v>0</v>
      </c>
    </row>
    <row r="24" spans="1:15" s="20" customFormat="1" ht="37.5" customHeight="1" x14ac:dyDescent="0.2">
      <c r="A24" s="56"/>
      <c r="B24" s="57"/>
      <c r="C24" s="57"/>
      <c r="D24" s="57"/>
      <c r="E24" s="57"/>
      <c r="F24" s="57"/>
      <c r="G24" s="57"/>
      <c r="H24" s="57"/>
      <c r="I24" s="57"/>
      <c r="J24" s="57"/>
      <c r="K24" s="57"/>
      <c r="L24" s="58"/>
      <c r="M24" s="35" t="s">
        <v>7</v>
      </c>
      <c r="N24" s="36"/>
      <c r="O24" s="3">
        <f>SUM(O21:O23)</f>
        <v>0</v>
      </c>
    </row>
    <row r="25" spans="1:15" s="20" customFormat="1" ht="27.75" customHeight="1" x14ac:dyDescent="0.2">
      <c r="A25" s="56"/>
      <c r="B25" s="57"/>
      <c r="C25" s="57"/>
      <c r="D25" s="57"/>
      <c r="E25" s="57"/>
      <c r="F25" s="57"/>
      <c r="G25" s="57"/>
      <c r="H25" s="57"/>
      <c r="I25" s="57"/>
      <c r="J25" s="57"/>
      <c r="K25" s="57"/>
      <c r="L25" s="58"/>
      <c r="M25" s="77" t="s">
        <v>12</v>
      </c>
      <c r="N25" s="78"/>
      <c r="O25" s="4">
        <f>ROUND(O22*5%,0)</f>
        <v>0</v>
      </c>
    </row>
    <row r="26" spans="1:15" s="20" customFormat="1" ht="30" customHeight="1" x14ac:dyDescent="0.2">
      <c r="A26" s="56"/>
      <c r="B26" s="57"/>
      <c r="C26" s="57"/>
      <c r="D26" s="57"/>
      <c r="E26" s="57"/>
      <c r="F26" s="57"/>
      <c r="G26" s="57"/>
      <c r="H26" s="57"/>
      <c r="I26" s="57"/>
      <c r="J26" s="57"/>
      <c r="K26" s="57"/>
      <c r="L26" s="58"/>
      <c r="M26" s="77" t="s">
        <v>13</v>
      </c>
      <c r="N26" s="78"/>
      <c r="O26" s="2">
        <f>ROUND(O23*19%,0)</f>
        <v>0</v>
      </c>
    </row>
    <row r="27" spans="1:15" s="20" customFormat="1" ht="30" customHeight="1" x14ac:dyDescent="0.2">
      <c r="A27" s="56"/>
      <c r="B27" s="57"/>
      <c r="C27" s="57"/>
      <c r="D27" s="57"/>
      <c r="E27" s="57"/>
      <c r="F27" s="57"/>
      <c r="G27" s="57"/>
      <c r="H27" s="57"/>
      <c r="I27" s="57"/>
      <c r="J27" s="57"/>
      <c r="K27" s="57"/>
      <c r="L27" s="58"/>
      <c r="M27" s="35" t="s">
        <v>14</v>
      </c>
      <c r="N27" s="36"/>
      <c r="O27" s="3">
        <f>SUM(O25:O26)</f>
        <v>0</v>
      </c>
    </row>
    <row r="28" spans="1:15" s="20" customFormat="1" ht="30" customHeight="1" x14ac:dyDescent="0.2">
      <c r="A28" s="56"/>
      <c r="B28" s="57"/>
      <c r="C28" s="57"/>
      <c r="D28" s="57"/>
      <c r="E28" s="57"/>
      <c r="F28" s="57"/>
      <c r="G28" s="57"/>
      <c r="H28" s="57"/>
      <c r="I28" s="57"/>
      <c r="J28" s="57"/>
      <c r="K28" s="57"/>
      <c r="L28" s="58"/>
      <c r="M28" s="39" t="s">
        <v>33</v>
      </c>
      <c r="N28" s="40"/>
      <c r="O28" s="2">
        <f>SUMIF(I:I,8%,N:N)</f>
        <v>0</v>
      </c>
    </row>
    <row r="29" spans="1:15" s="20" customFormat="1" ht="37.5" customHeight="1" x14ac:dyDescent="0.2">
      <c r="A29" s="56"/>
      <c r="B29" s="57"/>
      <c r="C29" s="57"/>
      <c r="D29" s="57"/>
      <c r="E29" s="57"/>
      <c r="F29" s="57"/>
      <c r="G29" s="57"/>
      <c r="H29" s="57"/>
      <c r="I29" s="57"/>
      <c r="J29" s="57"/>
      <c r="K29" s="57"/>
      <c r="L29" s="58"/>
      <c r="M29" s="37" t="s">
        <v>32</v>
      </c>
      <c r="N29" s="38"/>
      <c r="O29" s="3">
        <f>SUM(O28)</f>
        <v>0</v>
      </c>
    </row>
    <row r="30" spans="1:15" s="20" customFormat="1" ht="59.25" customHeight="1" x14ac:dyDescent="0.2">
      <c r="A30" s="59"/>
      <c r="B30" s="60"/>
      <c r="C30" s="60"/>
      <c r="D30" s="60"/>
      <c r="E30" s="60"/>
      <c r="F30" s="60"/>
      <c r="G30" s="60"/>
      <c r="H30" s="60"/>
      <c r="I30" s="60"/>
      <c r="J30" s="60"/>
      <c r="K30" s="60"/>
      <c r="L30" s="61"/>
      <c r="M30" s="37" t="s">
        <v>15</v>
      </c>
      <c r="N30" s="38"/>
      <c r="O30" s="3">
        <f>+O24+O27+O29</f>
        <v>0</v>
      </c>
    </row>
    <row r="33" spans="1:3" x14ac:dyDescent="0.25">
      <c r="B33" s="24"/>
      <c r="C33" s="24"/>
    </row>
    <row r="34" spans="1:3" x14ac:dyDescent="0.25">
      <c r="B34" s="72"/>
      <c r="C34" s="72"/>
    </row>
    <row r="35" spans="1:3" ht="15.75" thickBot="1" x14ac:dyDescent="0.3">
      <c r="B35" s="73"/>
      <c r="C35" s="73"/>
    </row>
    <row r="36" spans="1:3" x14ac:dyDescent="0.25">
      <c r="B36" s="66" t="s">
        <v>20</v>
      </c>
      <c r="C36" s="66"/>
    </row>
    <row r="38" spans="1:3" x14ac:dyDescent="0.25">
      <c r="A38" s="21" t="s">
        <v>44</v>
      </c>
    </row>
  </sheetData>
  <sheetProtection algorithmName="SHA-512" hashValue="sY/JN/7rxdRyyhM62DWGYHhZXQ3LfXbsWuOapYnzwEwsQ2dSL3wF/7+8bab3VrBcbVwrY1g53PRaqllfTauF3w==" saltValue="JcxftL8JjioVymlULUvEL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2023-11-24T14:18:05Z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