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8. F-CD-345 RENOVAR SSL/DTOS A PUBLICAR/"/>
    </mc:Choice>
  </mc:AlternateContent>
  <xr:revisionPtr revIDLastSave="35" documentId="11_29A27B98728CE7E99191A31164927A7D2A0BFB40" xr6:coauthVersionLast="47" xr6:coauthVersionMax="47" xr10:uidLastSave="{CEC87132-8DC9-475C-898F-4B2A2BB0B51F}"/>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H22" i="1"/>
  <c r="J22" i="1"/>
  <c r="L22" i="1"/>
  <c r="N22" i="1" s="1"/>
  <c r="K21" i="1" l="1"/>
  <c r="M22" i="1"/>
  <c r="O22" i="1" s="1"/>
  <c r="K22" i="1"/>
  <c r="N21" i="1"/>
  <c r="O21" i="1" s="1"/>
  <c r="L20" i="1"/>
  <c r="M20" i="1" s="1"/>
  <c r="H20" i="1"/>
  <c r="J20" i="1"/>
  <c r="O24" i="1"/>
  <c r="O27" i="1" s="1"/>
  <c r="N20" i="1" l="1"/>
  <c r="O20" i="1" s="1"/>
  <c r="K20" i="1"/>
  <c r="O30" i="1"/>
  <c r="O23" i="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<sst xmlns="http://schemas.openxmlformats.org/spreadsheetml/2006/main" count="51" uniqueCount="48">
  <si>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</si>
  <si>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</si>
  <si>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</si>
  <si>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</si>
  <si>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</si>
  <si>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</si>
  <si>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</si>
  <si>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</si>
  <si>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</si>
  <si>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</si>
  <si>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</si>
  <si>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</si>
  <si>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</si>
  <si>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</si>
  <si>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</si>
  <si>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</si>
  <si>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</si>
  <si>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</si>
  <si>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</si>
  <si>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</si>
  <si>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</si>
  <si>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</si>
  <si>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</si>
  <si>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</si>
  <si>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</si>
  <si>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</si>
  <si>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</si>
  <si>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</si>
  <si>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</si>
  <si>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</si>
  <si>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</si>
  <si>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</si>
  <si>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</si>
  <si>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</si>
  <si>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</si>
  <si>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</si>
  <si>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</si>
  <si>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</si>
  <si>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</si>
  <si>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</si>
  <si>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</si>
  <si>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</si>
  <si>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</si>
  <si>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</si>
  <si>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</si>
  <si>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t>Licenciamiento -Tipo de Certificado: Secure site - SSL OV Intermedio -1 AÑO Nivel de Cifrado: 40 bits como mínimo a 256 bits.  Compatibilidad con Algoritmos de cifrado: RSA  Otras características: Autenticación empresarial completa, Seal-in-Search, Escaneo de malware y vulnerabilidades, Verificador de instalación, Compatibilidad universal con navegadores, CT LOG, registro de transparencia de certificado google,  Reemisión sin costo durante la vigencia del certificado,¿Compatibilidad con SAN, (Subject Alternative Names). Vigencia por unidad 1 Año.  Sello Norton (Digicert) </t>
  </si>
  <si>
    <t>Licenciamiento -Tipo de certificado: Secure Site Pro – SSL OV AVANZADO -1 AÑO   Nivel de Cifrado: 128 bits como mínimo a 256 bits.  Compatibilidad con Algoritmos de cifrado: PQC, ECC y RSA  Otras características: Autenticación empresarial completa, Seal-in-Search, Escaneo de malware +  vulnerabilidades + listas negras + SPAM +inyeccion de SQL + Cross site scripting (XSS) + Risk Score + Básico vulnerabilidades CMS , Verificador de instalación, Compatibilidad universal con navegadores, CT LOG, registro de transparencia de certificado google , Soporte Sitelock (24x7x365), escaneo diario de código, BD y CMS, espacio de backup (10GB),  Esacneo SMART: Malware, DB, CMS,   Solución SMART Patch – Fix, Reporte semanal WAF (TrueView),  Advanced CDN Caching (TrueShield),  Bloqueo de Bad Bot , Protección anti Backdoor, Prevención OWASP, Soporte DV SSL personalizado en WAF, WAF 2-factor auth (SMS + Email),  Reporte Firewall PCI,  Soporte para RED WAF SSL, Protección Layer 3 + 4 DDoS,   Reemisión sin costo durante la vigencia del certificado,¿Compatibilidad con SAN, (Subject Alternative Names). Vigencia por unidad 12 Meses.  Sello Norton (Digicert)   </t>
  </si>
  <si>
    <t>Licenciamiento -Tipo de certificado: Secure Site pro - SSL EV AVANZADO  -1 AÑO   Nivel de Cifrado: 128 bits como mínimo a 256 bits.  Compatibilidad con Algoritmos de cifrado: PQC, ECC y RSA  Barra de direcciones Verde, Validación Extendida, tecnología anti-phishing EV  Otras características: Autenticación empresarial completa, Seal-in-Search, Escaneo de malware +  vulnerabilidades + listas negras + SPAM +inyeccion de SQL + Cross site scripting (XSS) + Risk Score + Básico vulnerabilidades CMS , Verificador de instalación, Compatibilidad universal con navegadores, CT LOG, registro de transparencia de certificado google , Soporte Sitelock (24x7x365), escaneo diario de código, BD y CMS, espacio de backup (10GB),  Esacneo SMART: Malware, DB, CMS,   Solución SMART Patch – Fix, Reporte semanal WAF (TrueView),  Advanced CDN Caching (TrueShield),  Bloqueo de Bad Bot , Protección anti Backdoor, Prevención OWASP, Soporte DV SSL personalizado en WAF, WAF 2-factor auth (SMS + Email),  Reporte Firewall PCI,  Soporte para RED WAF SSL, Protección Layer 3 + 4 DDoS,   Reemisión sin costo durante la vigencia del certificado,?Compatibilidad con SAN, (Subject Alternative Names). Vigencia por unidad 12 Meses.  Sello Norton (Digicert)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</si>
</sst>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pplyProtection="1">
      <alignment horizontal="center" vertical="center" wrapText="1"/>
      <protection hidden="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105" style="29"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2"/>
    </row>
    <row r="2" spans="1:15" ht="15.75" customHeight="1" x14ac:dyDescent="0.25">
      <c r="A2" s="44"/>
      <c r="B2" s="54" t="s">
        <v>0</v>
      </c>
      <c r="C2" s="54"/>
      <c r="D2" s="54"/>
      <c r="E2" s="54"/>
      <c r="F2" s="54"/>
      <c r="G2" s="54"/>
      <c r="H2" s="54"/>
      <c r="I2" s="54"/>
      <c r="J2" s="54"/>
      <c r="K2" s="54"/>
      <c r="L2" s="54"/>
      <c r="M2" s="54"/>
      <c r="N2" s="43" t="s">
        <v>36</v>
      </c>
      <c r="O2" s="43"/>
    </row>
    <row r="3" spans="1:15" ht="15.75" customHeight="1" x14ac:dyDescent="0.25">
      <c r="A3" s="44"/>
      <c r="B3" s="54" t="s">
        <v>1</v>
      </c>
      <c r="C3" s="54"/>
      <c r="D3" s="54"/>
      <c r="E3" s="54"/>
      <c r="F3" s="54"/>
      <c r="G3" s="54"/>
      <c r="H3" s="54"/>
      <c r="I3" s="54"/>
      <c r="J3" s="54"/>
      <c r="K3" s="54"/>
      <c r="L3" s="54"/>
      <c r="M3" s="54"/>
      <c r="N3" s="43" t="s">
        <v>39</v>
      </c>
      <c r="O3" s="43"/>
    </row>
    <row r="4" spans="1:15" ht="16.5" customHeight="1" x14ac:dyDescent="0.25">
      <c r="A4" s="44"/>
      <c r="B4" s="54" t="s">
        <v>35</v>
      </c>
      <c r="C4" s="54"/>
      <c r="D4" s="54"/>
      <c r="E4" s="54"/>
      <c r="F4" s="54"/>
      <c r="G4" s="54"/>
      <c r="H4" s="54"/>
      <c r="I4" s="54"/>
      <c r="J4" s="54"/>
      <c r="K4" s="54"/>
      <c r="L4" s="54"/>
      <c r="M4" s="54"/>
      <c r="N4" s="43" t="s">
        <v>40</v>
      </c>
      <c r="O4" s="43"/>
    </row>
    <row r="5" spans="1:15" ht="15" customHeight="1" x14ac:dyDescent="0.25">
      <c r="A5" s="44"/>
      <c r="B5" s="54"/>
      <c r="C5" s="54"/>
      <c r="D5" s="54"/>
      <c r="E5" s="54"/>
      <c r="F5" s="54"/>
      <c r="G5" s="54"/>
      <c r="H5" s="54"/>
      <c r="I5" s="54"/>
      <c r="J5" s="54"/>
      <c r="K5" s="54"/>
      <c r="L5" s="54"/>
      <c r="M5" s="54"/>
      <c r="N5" s="43" t="s">
        <v>37</v>
      </c>
      <c r="O5" s="43"/>
    </row>
    <row r="7" spans="1:15" x14ac:dyDescent="0.25">
      <c r="A7" s="10" t="s">
        <v>38</v>
      </c>
    </row>
    <row r="8" spans="1:15" x14ac:dyDescent="0.25">
      <c r="A8" s="10"/>
    </row>
    <row r="9" spans="1:15" x14ac:dyDescent="0.25">
      <c r="A9" s="11" t="s">
        <v>28</v>
      </c>
    </row>
    <row r="10" spans="1:15" ht="25.5" customHeight="1" x14ac:dyDescent="0.25">
      <c r="A10" s="61" t="s">
        <v>27</v>
      </c>
      <c r="B10" s="61"/>
      <c r="C10" s="12"/>
      <c r="E10" s="13" t="s">
        <v>20</v>
      </c>
      <c r="F10" s="63"/>
      <c r="G10" s="64"/>
      <c r="K10" s="14" t="s">
        <v>16</v>
      </c>
      <c r="L10" s="65"/>
      <c r="M10" s="66"/>
      <c r="N10" s="67"/>
    </row>
    <row r="11" spans="1:15" ht="15.75" thickBot="1" x14ac:dyDescent="0.3">
      <c r="A11" s="12"/>
      <c r="B11" s="30"/>
      <c r="C11" s="12"/>
      <c r="E11" s="15"/>
      <c r="F11" s="15"/>
      <c r="G11" s="15"/>
      <c r="K11" s="16"/>
      <c r="L11" s="17"/>
      <c r="M11" s="17"/>
      <c r="N11" s="17"/>
    </row>
    <row r="12" spans="1:15" ht="30.75" customHeight="1" thickBot="1" x14ac:dyDescent="0.3">
      <c r="A12" s="48" t="s">
        <v>25</v>
      </c>
      <c r="B12" s="49"/>
      <c r="C12" s="18"/>
      <c r="D12" s="45" t="s">
        <v>17</v>
      </c>
      <c r="E12" s="46"/>
      <c r="F12" s="46"/>
      <c r="G12" s="47"/>
      <c r="H12" s="7"/>
      <c r="I12" s="31"/>
      <c r="J12" s="31"/>
      <c r="K12" s="16"/>
    </row>
    <row r="13" spans="1:15" ht="15.75" thickBot="1" x14ac:dyDescent="0.3">
      <c r="A13" s="50"/>
      <c r="B13" s="51"/>
      <c r="C13" s="18"/>
      <c r="D13" s="17"/>
      <c r="E13" s="15"/>
      <c r="F13" s="15"/>
      <c r="G13" s="15"/>
      <c r="K13" s="16"/>
    </row>
    <row r="14" spans="1:15" ht="30" customHeight="1" thickBot="1" x14ac:dyDescent="0.3">
      <c r="A14" s="50"/>
      <c r="B14" s="51"/>
      <c r="C14" s="18"/>
      <c r="D14" s="45" t="s">
        <v>18</v>
      </c>
      <c r="E14" s="46"/>
      <c r="F14" s="46"/>
      <c r="G14" s="47"/>
      <c r="H14" s="7"/>
      <c r="I14" s="31"/>
      <c r="J14" s="31"/>
      <c r="K14" s="16"/>
    </row>
    <row r="15" spans="1:15" ht="18.75" customHeight="1" thickBot="1" x14ac:dyDescent="0.3">
      <c r="A15" s="50"/>
      <c r="B15" s="51"/>
      <c r="C15" s="18"/>
      <c r="E15" s="15"/>
      <c r="F15" s="15"/>
      <c r="G15" s="15"/>
      <c r="K15" s="16"/>
    </row>
    <row r="16" spans="1:15" ht="24" customHeight="1" thickBot="1" x14ac:dyDescent="0.3">
      <c r="A16" s="52"/>
      <c r="B16" s="53"/>
      <c r="C16" s="18"/>
      <c r="D16" s="45" t="s">
        <v>21</v>
      </c>
      <c r="E16" s="46"/>
      <c r="F16" s="46"/>
      <c r="G16" s="47"/>
      <c r="H16" s="7"/>
      <c r="I16" s="31"/>
      <c r="J16" s="31"/>
      <c r="K16" s="16"/>
      <c r="L16" s="17"/>
      <c r="M16" s="17"/>
      <c r="N16" s="17"/>
    </row>
    <row r="17" spans="1:15" x14ac:dyDescent="0.25">
      <c r="A17" s="12"/>
      <c r="B17" s="30"/>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81.5" customHeight="1" x14ac:dyDescent="0.25">
      <c r="A20" s="26">
        <v>1</v>
      </c>
      <c r="B20" s="36" t="s">
        <v>45</v>
      </c>
      <c r="C20" s="27"/>
      <c r="D20" s="75">
        <v>5</v>
      </c>
      <c r="E20" s="35" t="s">
        <v>42</v>
      </c>
      <c r="F20" s="28"/>
      <c r="G20" s="24"/>
      <c r="H20" s="1">
        <f t="shared" ref="H20" si="0">+ROUND(F20*G20,0)</f>
        <v>0</v>
      </c>
      <c r="I20" s="24"/>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215.25" customHeight="1" x14ac:dyDescent="0.25">
      <c r="A21" s="26">
        <v>2</v>
      </c>
      <c r="B21" s="36" t="s">
        <v>46</v>
      </c>
      <c r="C21" s="27"/>
      <c r="D21" s="75">
        <v>4</v>
      </c>
      <c r="E21" s="35" t="s">
        <v>42</v>
      </c>
      <c r="F21" s="28"/>
      <c r="G21" s="24"/>
      <c r="H21" s="1">
        <f>+ROUND(F21*G21,0)</f>
        <v>0</v>
      </c>
      <c r="I21" s="24"/>
      <c r="J21" s="1">
        <f>ROUND(F21*I21,0)</f>
        <v>0</v>
      </c>
      <c r="K21" s="1">
        <f>ROUND(F21+H21+J21,0)</f>
        <v>0</v>
      </c>
      <c r="L21" s="1">
        <f>ROUND(F21*D21,0)</f>
        <v>0</v>
      </c>
      <c r="M21" s="1">
        <f t="shared" ref="M21:M22" si="5">ROUND(L21*G21,0)</f>
        <v>0</v>
      </c>
      <c r="N21" s="1">
        <f t="shared" ref="N21:N22" si="6">ROUND(L21*I21,0)</f>
        <v>0</v>
      </c>
      <c r="O21" s="2">
        <f t="shared" ref="O21:O22" si="7">ROUND(L21+N21+M21,0)</f>
        <v>0</v>
      </c>
    </row>
    <row r="22" spans="1:15" s="21" customFormat="1" ht="201" customHeight="1" x14ac:dyDescent="0.25">
      <c r="A22" s="26">
        <v>3</v>
      </c>
      <c r="B22" s="36" t="s">
        <v>47</v>
      </c>
      <c r="C22" s="27"/>
      <c r="D22" s="75">
        <v>2</v>
      </c>
      <c r="E22" s="35" t="s">
        <v>42</v>
      </c>
      <c r="F22" s="28"/>
      <c r="G22" s="24"/>
      <c r="H22" s="1">
        <f>+ROUND(F22*G22,0)</f>
        <v>0</v>
      </c>
      <c r="I22" s="24"/>
      <c r="J22" s="1">
        <f>ROUND(F22*I22,0)</f>
        <v>0</v>
      </c>
      <c r="K22" s="1">
        <f>ROUND(F22+H22+J22,0)</f>
        <v>0</v>
      </c>
      <c r="L22" s="1">
        <f>ROUND(F22*D22,0)</f>
        <v>0</v>
      </c>
      <c r="M22" s="1">
        <f t="shared" si="5"/>
        <v>0</v>
      </c>
      <c r="N22" s="1">
        <f t="shared" si="6"/>
        <v>0</v>
      </c>
      <c r="O22" s="2">
        <f t="shared" si="7"/>
        <v>0</v>
      </c>
    </row>
    <row r="23" spans="1:15" s="21" customFormat="1" ht="42" customHeight="1" thickBot="1" x14ac:dyDescent="0.25">
      <c r="A23" s="18"/>
      <c r="B23" s="70"/>
      <c r="C23" s="70"/>
      <c r="D23" s="70"/>
      <c r="E23" s="70"/>
      <c r="F23" s="70"/>
      <c r="G23" s="70"/>
      <c r="H23" s="70"/>
      <c r="I23" s="70"/>
      <c r="J23" s="70"/>
      <c r="K23" s="70"/>
      <c r="L23" s="70"/>
      <c r="M23" s="71" t="s">
        <v>34</v>
      </c>
      <c r="N23" s="71"/>
      <c r="O23" s="25">
        <f>SUMIF(G:G,0%,L:L)</f>
        <v>0</v>
      </c>
    </row>
    <row r="24" spans="1:15" s="21" customFormat="1" ht="39" customHeight="1" thickBot="1" x14ac:dyDescent="0.25">
      <c r="A24" s="59" t="s">
        <v>23</v>
      </c>
      <c r="B24" s="60"/>
      <c r="C24" s="60"/>
      <c r="D24" s="60"/>
      <c r="E24" s="60"/>
      <c r="F24" s="60"/>
      <c r="G24" s="60"/>
      <c r="H24" s="60"/>
      <c r="I24" s="60"/>
      <c r="J24" s="60"/>
      <c r="K24" s="60"/>
      <c r="L24" s="60"/>
      <c r="M24" s="72" t="s">
        <v>10</v>
      </c>
      <c r="N24" s="72"/>
      <c r="O24" s="4">
        <f>SUMIF(G:G,5%,L:L)</f>
        <v>0</v>
      </c>
    </row>
    <row r="25" spans="1:15" s="21" customFormat="1" ht="30" customHeight="1" x14ac:dyDescent="0.2">
      <c r="A25" s="55" t="s">
        <v>41</v>
      </c>
      <c r="B25" s="56"/>
      <c r="C25" s="56"/>
      <c r="D25" s="56"/>
      <c r="E25" s="56"/>
      <c r="F25" s="56"/>
      <c r="G25" s="56"/>
      <c r="H25" s="56"/>
      <c r="I25" s="56"/>
      <c r="J25" s="56"/>
      <c r="K25" s="56"/>
      <c r="L25" s="57"/>
      <c r="M25" s="72" t="s">
        <v>11</v>
      </c>
      <c r="N25" s="72"/>
      <c r="O25" s="4">
        <f>SUMIF(G:G,19%,L:L)</f>
        <v>0</v>
      </c>
    </row>
    <row r="26" spans="1:15" s="21" customFormat="1" ht="30" customHeight="1" x14ac:dyDescent="0.2">
      <c r="A26" s="58"/>
      <c r="B26" s="58"/>
      <c r="C26" s="58"/>
      <c r="D26" s="58"/>
      <c r="E26" s="58"/>
      <c r="F26" s="58"/>
      <c r="G26" s="58"/>
      <c r="H26" s="58"/>
      <c r="I26" s="58"/>
      <c r="J26" s="58"/>
      <c r="K26" s="58"/>
      <c r="L26" s="58"/>
      <c r="M26" s="37" t="s">
        <v>7</v>
      </c>
      <c r="N26" s="38"/>
      <c r="O26" s="5">
        <f>SUM(O23:O25)</f>
        <v>0</v>
      </c>
    </row>
    <row r="27" spans="1:15" s="21" customFormat="1" ht="30" customHeight="1" x14ac:dyDescent="0.2">
      <c r="A27" s="58"/>
      <c r="B27" s="58"/>
      <c r="C27" s="58"/>
      <c r="D27" s="58"/>
      <c r="E27" s="58"/>
      <c r="F27" s="58"/>
      <c r="G27" s="58"/>
      <c r="H27" s="58"/>
      <c r="I27" s="58"/>
      <c r="J27" s="58"/>
      <c r="K27" s="58"/>
      <c r="L27" s="58"/>
      <c r="M27" s="73" t="s">
        <v>12</v>
      </c>
      <c r="N27" s="74"/>
      <c r="O27" s="6">
        <f>ROUND(O24*5%,0)</f>
        <v>0</v>
      </c>
    </row>
    <row r="28" spans="1:15" s="21" customFormat="1" ht="30" customHeight="1" x14ac:dyDescent="0.2">
      <c r="A28" s="58"/>
      <c r="B28" s="58"/>
      <c r="C28" s="58"/>
      <c r="D28" s="58"/>
      <c r="E28" s="58"/>
      <c r="F28" s="58"/>
      <c r="G28" s="58"/>
      <c r="H28" s="58"/>
      <c r="I28" s="58"/>
      <c r="J28" s="58"/>
      <c r="K28" s="58"/>
      <c r="L28" s="58"/>
      <c r="M28" s="73" t="s">
        <v>13</v>
      </c>
      <c r="N28" s="74"/>
      <c r="O28" s="4">
        <f>ROUND(O25*19%,0)</f>
        <v>0</v>
      </c>
    </row>
    <row r="29" spans="1:15" s="21" customFormat="1" ht="30" customHeight="1" x14ac:dyDescent="0.2">
      <c r="A29" s="58"/>
      <c r="B29" s="58"/>
      <c r="C29" s="58"/>
      <c r="D29" s="58"/>
      <c r="E29" s="58"/>
      <c r="F29" s="58"/>
      <c r="G29" s="58"/>
      <c r="H29" s="58"/>
      <c r="I29" s="58"/>
      <c r="J29" s="58"/>
      <c r="K29" s="58"/>
      <c r="L29" s="58"/>
      <c r="M29" s="37" t="s">
        <v>14</v>
      </c>
      <c r="N29" s="38"/>
      <c r="O29" s="5">
        <f>SUM(O27:O28)</f>
        <v>0</v>
      </c>
    </row>
    <row r="30" spans="1:15" s="21" customFormat="1" ht="30" customHeight="1" x14ac:dyDescent="0.2">
      <c r="A30" s="58"/>
      <c r="B30" s="58"/>
      <c r="C30" s="58"/>
      <c r="D30" s="58"/>
      <c r="E30" s="58"/>
      <c r="F30" s="58"/>
      <c r="G30" s="58"/>
      <c r="H30" s="58"/>
      <c r="I30" s="58"/>
      <c r="J30" s="58"/>
      <c r="K30" s="58"/>
      <c r="L30" s="58"/>
      <c r="M30" s="41" t="s">
        <v>32</v>
      </c>
      <c r="N30" s="42"/>
      <c r="O30" s="4">
        <f>SUMIF(I:I,8%,N:N)</f>
        <v>0</v>
      </c>
    </row>
    <row r="31" spans="1:15" s="21" customFormat="1" ht="37.5" customHeight="1" x14ac:dyDescent="0.2">
      <c r="A31" s="58"/>
      <c r="B31" s="58"/>
      <c r="C31" s="58"/>
      <c r="D31" s="58"/>
      <c r="E31" s="58"/>
      <c r="F31" s="58"/>
      <c r="G31" s="58"/>
      <c r="H31" s="58"/>
      <c r="I31" s="58"/>
      <c r="J31" s="58"/>
      <c r="K31" s="58"/>
      <c r="L31" s="58"/>
      <c r="M31" s="39" t="s">
        <v>31</v>
      </c>
      <c r="N31" s="40"/>
      <c r="O31" s="5">
        <f>SUM(O30)</f>
        <v>0</v>
      </c>
    </row>
    <row r="32" spans="1:15" s="21" customFormat="1" ht="44.25" customHeight="1" x14ac:dyDescent="0.2">
      <c r="A32" s="58"/>
      <c r="B32" s="58"/>
      <c r="C32" s="58"/>
      <c r="D32" s="58"/>
      <c r="E32" s="58"/>
      <c r="F32" s="58"/>
      <c r="G32" s="58"/>
      <c r="H32" s="58"/>
      <c r="I32" s="58"/>
      <c r="J32" s="58"/>
      <c r="K32" s="58"/>
      <c r="L32" s="58"/>
      <c r="M32" s="39" t="s">
        <v>15</v>
      </c>
      <c r="N32" s="40"/>
      <c r="O32" s="5">
        <f>+O26+O29+O31</f>
        <v>0</v>
      </c>
    </row>
    <row r="33" spans="1:3" x14ac:dyDescent="0.25">
      <c r="B33" s="33"/>
      <c r="C33" s="34"/>
    </row>
    <row r="34" spans="1:3" x14ac:dyDescent="0.25">
      <c r="B34" s="33"/>
      <c r="C34" s="34"/>
    </row>
    <row r="35" spans="1:3" x14ac:dyDescent="0.25">
      <c r="B35" s="33"/>
      <c r="C35" s="34"/>
    </row>
    <row r="36" spans="1:3" x14ac:dyDescent="0.25">
      <c r="B36" s="68"/>
      <c r="C36" s="68"/>
    </row>
    <row r="37" spans="1:3" ht="15.75" thickBot="1" x14ac:dyDescent="0.3">
      <c r="B37" s="69"/>
      <c r="C37" s="69"/>
    </row>
    <row r="38" spans="1:3" x14ac:dyDescent="0.25">
      <c r="B38" s="62" t="s">
        <v>19</v>
      </c>
      <c r="C38" s="62"/>
    </row>
    <row r="40" spans="1:3" x14ac:dyDescent="0.25">
      <c r="A40" s="22" t="s">
        <v>43</v>
      </c>
    </row>
  </sheetData>
  <sheetProtection algorithmName="SHA-512" hashValue="i4GPxvy3P19439Bf5QF8jSljnCtKh7fN+AICDIOGchLKgvtzHcbtaHPYtEC7WWZRUllrTxFwpFHV9lQPrQXRcw==" saltValue="TvV1R9jqRnfcvpwaRetoYQ=="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I20:I22 G20:G22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2023-10-05T20:00:16Z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