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mc:AlternateContent xmlns:mc="http://schemas.openxmlformats.org/markup-compatibility/2006">
    <mc:Choice Requires="x15">
      <x15ac:absPath xmlns:x15ac="http://schemas.microsoft.com/office/spreadsheetml/2010/11/ac" url="https://mailunicundiedu-my.sharepoint.com/personal/hyvalbuena_ucundinamarca_edu_co/Documents/2023/CONTRATACION DIRECTA/F-CD-333 PRIMEROS AUXILIOS/3. DOCUMENTOS A PUBLICAR/"/>
    </mc:Choice>
  </mc:AlternateContent>
  <xr:revisionPtr revIDLastSave="34" documentId="8_{D6369C42-96FC-45F4-96AF-20A8CFB6F250}" xr6:coauthVersionLast="47" xr6:coauthVersionMax="47" xr10:uidLastSave="{B6B4CA33-B133-4B4F-AC83-69260205A9BD}"/>
  <bookViews>
    <workbookView xWindow="-120" yWindow="-120" windowWidth="21840" windowHeight="13020" xr2:uid="{00000000-000D-0000-FFFF-FFFF00000000}"/>
  </bookViews>
  <sheets>
    <sheet name="Hoja1" sheetId="1" r:id="rId1"/>
    <sheet name="Hoja2" sheetId="2" state="hidden" r:id="rId2"/>
  </sheets>
  <definedNames>
    <definedName name="_xlnm.Print_Area" localSheetId="0">Hoja1!$A$1:$O$58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40" i="1" l="1"/>
  <c r="M40" i="1" s="1"/>
  <c r="H40" i="1"/>
  <c r="K40" i="1" s="1"/>
  <c r="L39" i="1"/>
  <c r="H39" i="1"/>
  <c r="K39" i="1" s="1"/>
  <c r="L38" i="1"/>
  <c r="H38" i="1"/>
  <c r="K38" i="1" s="1"/>
  <c r="L37" i="1"/>
  <c r="H37" i="1"/>
  <c r="K37" i="1" s="1"/>
  <c r="L36" i="1"/>
  <c r="H36" i="1"/>
  <c r="K36" i="1" s="1"/>
  <c r="L35" i="1"/>
  <c r="H35" i="1"/>
  <c r="K35" i="1" s="1"/>
  <c r="L34" i="1"/>
  <c r="H34" i="1"/>
  <c r="K34" i="1" s="1"/>
  <c r="L33" i="1"/>
  <c r="H33" i="1"/>
  <c r="K33" i="1" s="1"/>
  <c r="L32" i="1"/>
  <c r="H32" i="1"/>
  <c r="K32" i="1" s="1"/>
  <c r="L31" i="1"/>
  <c r="H31" i="1"/>
  <c r="K31" i="1" s="1"/>
  <c r="L30" i="1"/>
  <c r="H30" i="1"/>
  <c r="K30" i="1" s="1"/>
  <c r="L29" i="1"/>
  <c r="H29" i="1"/>
  <c r="K29" i="1" s="1"/>
  <c r="L28" i="1"/>
  <c r="H28" i="1"/>
  <c r="K28" i="1" s="1"/>
  <c r="L27" i="1"/>
  <c r="H27" i="1"/>
  <c r="K27" i="1" s="1"/>
  <c r="L26" i="1"/>
  <c r="H26" i="1"/>
  <c r="K26" i="1" s="1"/>
  <c r="L25" i="1"/>
  <c r="H25" i="1"/>
  <c r="K25" i="1" s="1"/>
  <c r="L24" i="1"/>
  <c r="N24" i="1" s="1"/>
  <c r="H24" i="1"/>
  <c r="K24" i="1" s="1"/>
  <c r="L23" i="1"/>
  <c r="N23" i="1" s="1"/>
  <c r="H23" i="1"/>
  <c r="K23" i="1" s="1"/>
  <c r="L22" i="1"/>
  <c r="H22" i="1"/>
  <c r="K22" i="1" s="1"/>
  <c r="L21" i="1"/>
  <c r="H21" i="1"/>
  <c r="K21" i="1" s="1"/>
  <c r="L20" i="1"/>
  <c r="H20" i="1"/>
  <c r="K20" i="1" s="1"/>
  <c r="O45" i="1"/>
  <c r="M21" i="1" l="1"/>
  <c r="M25" i="1"/>
  <c r="M29" i="1"/>
  <c r="M35" i="1"/>
  <c r="M39" i="1"/>
  <c r="N21" i="1"/>
  <c r="N25" i="1"/>
  <c r="N29" i="1"/>
  <c r="N33" i="1"/>
  <c r="N37" i="1"/>
  <c r="N39" i="1"/>
  <c r="M26" i="1"/>
  <c r="M22" i="1"/>
  <c r="O46" i="1" s="1"/>
  <c r="M24" i="1"/>
  <c r="O24" i="1" s="1"/>
  <c r="M30" i="1"/>
  <c r="N26" i="1"/>
  <c r="N32" i="1"/>
  <c r="N40" i="1"/>
  <c r="O40" i="1" s="1"/>
  <c r="M28" i="1"/>
  <c r="M32" i="1"/>
  <c r="M34" i="1"/>
  <c r="M36" i="1"/>
  <c r="M38" i="1"/>
  <c r="N22" i="1"/>
  <c r="N28" i="1"/>
  <c r="N30" i="1"/>
  <c r="N34" i="1"/>
  <c r="N36" i="1"/>
  <c r="N38" i="1"/>
  <c r="M23" i="1"/>
  <c r="O23" i="1" s="1"/>
  <c r="M27" i="1"/>
  <c r="M31" i="1"/>
  <c r="M33" i="1"/>
  <c r="M37" i="1"/>
  <c r="N27" i="1"/>
  <c r="N31" i="1"/>
  <c r="N35" i="1"/>
  <c r="N20" i="1"/>
  <c r="M20" i="1"/>
  <c r="O35" i="1" l="1"/>
  <c r="O22" i="1"/>
  <c r="O33" i="1"/>
  <c r="O30" i="1"/>
  <c r="O31" i="1"/>
  <c r="O25" i="1"/>
  <c r="O29" i="1"/>
  <c r="O26" i="1"/>
  <c r="O38" i="1"/>
  <c r="O21" i="1"/>
  <c r="O34" i="1"/>
  <c r="O36" i="1"/>
  <c r="O32" i="1"/>
  <c r="O27" i="1"/>
  <c r="O37" i="1"/>
  <c r="O28" i="1"/>
  <c r="O39" i="1"/>
  <c r="O20" i="1"/>
  <c r="O47" i="1"/>
  <c r="O48" i="1" l="1"/>
  <c r="O49" i="1" s="1"/>
  <c r="O42" i="1" l="1"/>
  <c r="O41" i="1" l="1"/>
  <c r="O43" i="1" l="1"/>
  <c r="O44" i="1" l="1"/>
  <c r="O50"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MARIO CASTILLO</author>
  </authors>
  <commentList>
    <comment ref="H12" authorId="0" shapeId="0" xr:uid="{00000000-0006-0000-0000-00000100000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H14" authorId="0" shapeId="0" xr:uid="{00000000-0006-0000-0000-00000200000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<sst xmlns="http://schemas.openxmlformats.org/spreadsheetml/2006/main" count="87" uniqueCount="70">
  <si>
    <t>MACROPROCESO DE APOYO</t>
  </si>
  <si>
    <t xml:space="preserve">PROCESO GESTIÓN BIENES Y SERVICIOS </t>
  </si>
  <si>
    <t>ESPECIFICACIONES TÉCNICAS DE LOS BIENES Y/O SERVICIOS REQUERIDOS</t>
  </si>
  <si>
    <t xml:space="preserve">CANTIDAD </t>
  </si>
  <si>
    <t>VALOR UNITARIO</t>
  </si>
  <si>
    <t xml:space="preserve">VALOR  IVA </t>
  </si>
  <si>
    <t xml:space="preserve">VALOR TOTAL UNITARIO </t>
  </si>
  <si>
    <t>SUBTOTAL</t>
  </si>
  <si>
    <t>IVA</t>
  </si>
  <si>
    <t>TOTAL</t>
  </si>
  <si>
    <t>VALOR GRAVADO IVA 5%</t>
  </si>
  <si>
    <t>VALOR GRAVADO IVA 19%</t>
  </si>
  <si>
    <t>IVA 5%</t>
  </si>
  <si>
    <t>IVA 19 %</t>
  </si>
  <si>
    <t xml:space="preserve">TOTAL IVA </t>
  </si>
  <si>
    <t>TOTAL OFERTA</t>
  </si>
  <si>
    <t>NIT. Y/O C.C.</t>
  </si>
  <si>
    <t>PERSONAS NATURALES  NO RESPONSABLES DE IVA</t>
  </si>
  <si>
    <t>PERSONAS NATURALES  RESPONSABLES DE IVA</t>
  </si>
  <si>
    <t>MARCAS</t>
  </si>
  <si>
    <t xml:space="preserve">FIRMA REPRESENTANTE LEGAL Y/O PERSONA NATURAL </t>
  </si>
  <si>
    <t xml:space="preserve">COTIZANTE: </t>
  </si>
  <si>
    <t>PERSONAS JURÍDICAS</t>
  </si>
  <si>
    <t>UNIDAD DE MEDIDA</t>
  </si>
  <si>
    <t>ASPECTOS OBLIGATORIOS A TENER EN CUENTA</t>
  </si>
  <si>
    <t xml:space="preserve">PORCENTAJE DE IVA </t>
  </si>
  <si>
    <t>TIPO DE CONTRIBUYENTE
 (Seleccione una de las siguientes opciones)</t>
  </si>
  <si>
    <t xml:space="preserve">ÍTEM </t>
  </si>
  <si>
    <r>
      <rPr>
        <b/>
        <sz val="10"/>
        <color theme="1"/>
        <rFont val="Arial"/>
        <family val="2"/>
      </rPr>
      <t xml:space="preserve">   </t>
    </r>
    <r>
      <rPr>
        <sz val="10"/>
        <color theme="1"/>
        <rFont val="Arial"/>
        <family val="2"/>
      </rPr>
      <t xml:space="preserve">  </t>
    </r>
    <r>
      <rPr>
        <sz val="10"/>
        <color theme="0" tint="-0.34998626667073579"/>
        <rFont val="Arial"/>
        <family val="2"/>
      </rPr>
      <t xml:space="preserve"> AÑO   /   MES   /   DÍA</t>
    </r>
  </si>
  <si>
    <t>FECHA DE ELABORACIÓN:</t>
  </si>
  <si>
    <t>IMPUESTO NACIONAL AL CONSUMO –INC</t>
  </si>
  <si>
    <t>PORCENTAJE DE IMPUESTO NACIONAL AL CONSUMO –INC</t>
  </si>
  <si>
    <t>TOTAL IMPUESTO NACIONAL AL CONSUMO –INC</t>
  </si>
  <si>
    <t>IMPUESTO NACIONAL AL CONSUMO –INC  8%</t>
  </si>
  <si>
    <t>VALOR IMPUESTO NACIONAL AL CONSUMO –INC</t>
  </si>
  <si>
    <t>VALOR NO GRAVADO IVA 
(TARIFA 0%)</t>
  </si>
  <si>
    <t>COTIZACIÓN PARA PROCESOS DE BIENES Y/O SERVICIOS</t>
  </si>
  <si>
    <t>CÓDIGO: ABSr125</t>
  </si>
  <si>
    <t>PÁGINA 1 DE 1</t>
  </si>
  <si>
    <t>32.1</t>
  </si>
  <si>
    <t>VERSIÓN: 3</t>
  </si>
  <si>
    <t>VIGENCIA: 2022-07-27</t>
  </si>
  <si>
    <r>
      <t xml:space="preserve">NOTA 1: </t>
    </r>
    <r>
      <rPr>
        <sz val="10"/>
        <color theme="1"/>
        <rFont val="Arial"/>
        <family val="2"/>
      </rPr>
      <t>Señor cotizante tenga en cuenta que es su obligación conocer y aplicar el tipo de tributo de acuerdo con el bien y/o servicio a ofertar.</t>
    </r>
    <r>
      <rPr>
        <b/>
        <sz val="10"/>
        <color theme="1"/>
        <rFont val="Arial"/>
        <family val="2"/>
      </rPr>
      <t xml:space="preserve">
NOTA 2: </t>
    </r>
    <r>
      <rPr>
        <sz val="10"/>
        <color theme="1"/>
        <rFont val="Arial"/>
        <family val="2"/>
      </rPr>
      <t>Señor cotizante recuerde que este formato se encuentra formulado y no admite valores con decimales en los precios unitarios.</t>
    </r>
    <r>
      <rPr>
        <b/>
        <sz val="10"/>
        <color theme="1"/>
        <rFont val="Arial"/>
        <family val="2"/>
      </rPr>
      <t xml:space="preserve">
NOTA 3: </t>
    </r>
    <r>
      <rPr>
        <sz val="10"/>
        <color theme="1"/>
        <rFont val="Arial"/>
        <family val="2"/>
      </rPr>
      <t>Tenga en cuenta el “Art. 477” del estatuto tributario, donde se presenta la aclaración de bienes exentos.</t>
    </r>
    <r>
      <rPr>
        <b/>
        <sz val="10"/>
        <color theme="1"/>
        <rFont val="Arial"/>
        <family val="2"/>
      </rPr>
      <t xml:space="preserve"> 
NOTA 4: </t>
    </r>
    <r>
      <rPr>
        <sz val="10"/>
        <color theme="1"/>
        <rFont val="Arial"/>
        <family val="2"/>
      </rPr>
      <t>Tenga en cuenta el “Art. 476” del estatuto tributario,  donde se presenta la aclaración de servicios excluidos.</t>
    </r>
    <r>
      <rPr>
        <b/>
        <sz val="10"/>
        <color theme="1"/>
        <rFont val="Arial"/>
        <family val="2"/>
      </rPr>
      <t xml:space="preserve">                                                                  
NOTA 5: </t>
    </r>
    <r>
      <rPr>
        <sz val="10"/>
        <color theme="1"/>
        <rFont val="Arial"/>
        <family val="2"/>
      </rPr>
      <t xml:space="preserve">Tenga en cuenta  que lo dispuesto en los artículos 426, 512-1, HASTA 512-13 del Estatuto tributario y normas concordantes. los cuales hacen referencia al IMPUESTO NACIONAL AL CONSUMO para Personas Naturales y Persona Juridicas. </t>
    </r>
    <r>
      <rPr>
        <b/>
        <sz val="10"/>
        <color theme="1"/>
        <rFont val="Arial"/>
        <family val="2"/>
      </rPr>
      <t xml:space="preserve">                                                                                                                                                                                                                                                                                                                                                                                                                                                                                 
NOTA 6: </t>
    </r>
    <r>
      <rPr>
        <sz val="10"/>
        <color theme="1"/>
        <rFont val="Arial"/>
        <family val="2"/>
      </rPr>
      <t xml:space="preserve">Cuando los bienes y/o servicios cotizados se encuentren ofertados con una tarifa diferencial de impuestos (impuesto valor agregado- IVA o impuesto nacional al consumo- IMPOCONSUMO, siempre y cuando aplique), de acuerdo con lo contemplado en el Estatuto Tributario y las normas concordantes que lo complementen y/o lo modifiquen, el proponente deberá allegar la debida justificación emitida por un Contador Público que lo sustente. </t>
    </r>
    <r>
      <rPr>
        <b/>
        <sz val="10"/>
        <color theme="1"/>
        <rFont val="Arial"/>
        <family val="2"/>
      </rPr>
      <t xml:space="preserve">
NOTA 7: </t>
    </r>
    <r>
      <rPr>
        <sz val="10"/>
        <color theme="1"/>
        <rFont val="Arial"/>
        <family val="2"/>
      </rPr>
      <t>La validez de la cotización no podrá ser Inferior a 30 días.</t>
    </r>
    <r>
      <rPr>
        <b/>
        <sz val="10"/>
        <color theme="1"/>
        <rFont val="Arial"/>
        <family val="2"/>
      </rPr>
      <t xml:space="preserve">
NOTA 8: </t>
    </r>
    <r>
      <rPr>
        <sz val="10"/>
        <color theme="1"/>
        <rFont val="Arial"/>
        <family val="2"/>
      </rPr>
      <t>Recuerde que la forma de pago está sujeta a las condiciones establecidas por la Universidad de Cundinamarca para el presente proceso.</t>
    </r>
    <r>
      <rPr>
        <b/>
        <sz val="10"/>
        <color theme="1"/>
        <rFont val="Arial"/>
        <family val="2"/>
      </rPr>
      <t xml:space="preserve">
NOTA 9: </t>
    </r>
    <r>
      <rPr>
        <sz val="10"/>
        <color theme="1"/>
        <rFont val="Arial"/>
        <family val="2"/>
      </rPr>
      <t>Verifique el término de ejecución establecido en los términos de la solicitud de cotización y/o sus anexos.</t>
    </r>
    <r>
      <rPr>
        <b/>
        <sz val="10"/>
        <color theme="1"/>
        <rFont val="Arial"/>
        <family val="2"/>
      </rPr>
      <t xml:space="preserve">
NOTA 10: </t>
    </r>
    <r>
      <rPr>
        <sz val="10"/>
        <color theme="1"/>
        <rFont val="Arial"/>
        <family val="2"/>
      </rPr>
      <t xml:space="preserve">Sí el valor total de la cotización es inferior al 80% del presupuesto oficial destinado para la contratación de la presente necesidad, el cotizante deberá allegar, junto con su propuesta o dentro del término que establezca la Universidad para ello,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En caso de no aportar la justificación (ABSr132) Formato publicado por la entidad, será causal de </t>
    </r>
    <r>
      <rPr>
        <b/>
        <sz val="10"/>
        <color theme="1"/>
        <rFont val="Arial"/>
        <family val="2"/>
      </rPr>
      <t xml:space="preserve">INCUMPLIMIENTO.
NOTA 11: </t>
    </r>
    <r>
      <rPr>
        <sz val="10"/>
        <color theme="1"/>
        <rFont val="Arial"/>
        <family val="2"/>
      </rPr>
      <t>Cuando se trate de un proceso de selección para un contrato de TRACTO SUCESIVO, si el valor ofertado de UNO O MÁS ÍTEMS es inferior al 80% del precio de referencia publicado por la Universidad de Cundinamarca, el proponente deberá allegar junto con la propuesta o dentro del término que la Universidad establezca para ello, las razones y soportes que sustentan el valor ofrecido. Para ello deberá ANEXAR LOS RESPECTIVOS SOPORTES que justifiquen el precio ofertado con el fin de permitir el análisis de la oferta y su sostenibilidad durante la vigencia del contrato.</t>
    </r>
    <r>
      <rPr>
        <b/>
        <sz val="10"/>
        <color theme="1"/>
        <rFont val="Arial"/>
        <family val="2"/>
      </rPr>
      <t xml:space="preserve">
NOTA 12: </t>
    </r>
    <r>
      <rPr>
        <sz val="10"/>
        <color theme="1"/>
        <rFont val="Arial"/>
        <family val="2"/>
      </rPr>
      <t>Si el numero de ofertas supera las 5 cotizaciones, el porcentaje mínimo aceptable del presupuesto oficial para el análisis de precios bajos será calculado durante la evaluación de la misma y solo se analizaran aquellas justificaciones de las ofertas que estén por debajo de dicho porcentaje.</t>
    </r>
    <r>
      <rPr>
        <b/>
        <sz val="10"/>
        <color theme="1"/>
        <rFont val="Arial"/>
        <family val="2"/>
      </rPr>
      <t xml:space="preserve">
NOTA 13: </t>
    </r>
    <r>
      <rPr>
        <sz val="10"/>
        <color theme="1"/>
        <rFont val="Arial"/>
        <family val="2"/>
      </rPr>
      <t>Señor cotizante recuerde revisar los términos de la solicitud de cotización y/o sus anexos en su totalidad y tener en cuenta todas las condiciones establecidas para la presentación de la oferta.</t>
    </r>
  </si>
  <si>
    <t>Código Serie Documental (Ver Tabla de Retención Documental).</t>
  </si>
  <si>
    <t>UNIDAD</t>
  </si>
  <si>
    <t>FRASCO</t>
  </si>
  <si>
    <t>CAJA</t>
  </si>
  <si>
    <t>AGUA ESTERIL X 500 ML, solución esterilizada de agua pirógena, presentación en bolsa x 500 ml. Fecha de vencimiento no menor a 2 años.  Con registro sanitario invima y ficha técnica. </t>
  </si>
  <si>
    <t>ALCOHOL  ANTISÉPTICO 700 ML  Fecha de vencimiento no menor a 2 años, Con registro sanitario invima y ficha técnica.  </t>
  </si>
  <si>
    <t>BAJA LENGUAS DE MADERA, paquete por 20 unidades, material madera, no estériles, insaboros, suaves al tacto. Con registro sanitario invima y ficha técnica. </t>
  </si>
  <si>
    <t>CINTA KINESIOLOGICA COLOR AZUL X 5 MTS, esparadrapo elástico constituido por una estructura trenzada de hilos de algodón, con una capa de pegamento que le da adhesividad, antialérgica, que favorezca la transpiración y la elevación de la piel.  Con registro sanitario invima y ficha técnica. </t>
  </si>
  <si>
    <t>COLLAR CERVICAL PARA ADULTO,  Presenta sistema de seguros para los distintos tamaños de cuello, fabricado sin látex, 4 posiciones de regulación (Tall, Regular, Short y No-neck), área frontal de libre acceso diseñada para mejor visualización, control del pulso y procedimientos de vías respiratorias avanzados, incluye sistemas de seguro que fijan la posición del collar seleccionado, guías de ajustes simétricos para correcta alineación, espacio abierto en el sector trasero para completo control del paciente (realización de palpaciones). Con registro sanitario invima y ficha técnica. </t>
  </si>
  <si>
    <t>CURITAS AUTOADHESIVAS PARA LESIONES MENORES X 100 UDS, adhesivo hipoalergénico de larga duración, cojín (gasa) con gran capacidad de absorción de fluidos, cojín (gasa) con malla protectora para que no se pegue a la herida, fecha de vencimiento no menor a 2 años. Con registro sanitario invima y ficha técnica.  </t>
  </si>
  <si>
    <t>FRASCOS DE LINIMENTO DEPORTIVO EN AEROSOL X 200 ML, frasco Aerosol a base de salicilato de metilo y mentol especial para deportistas, frasco resistente de larga duracion, fecha de vencimiento no menor a 2 años. Con registro sanitario invima y ficha técnica. </t>
  </si>
  <si>
    <t>GASA ANTIADHERENTE ESTERIL X 5 UNIDADES DE 10 X 10 CMS, apósito con gran capacidad de absorción, capa interior semipermeable, adhesivo no irritable con buena adherencia, fácil retirada sin dejar restos, aporte ambiente húmedo a la herida, PAQUETE X 10 UND Fecha de vencimiento no menor a 2 años.  Con registro sanitario invima y ficha técnica. </t>
  </si>
  <si>
    <t>GUANTES DE NITRILO X 100 UDS PARA EXAMEN TALLA  SMALL AZUL, guante de nitrilo para examen, no estéril, presentación: caja dispensadora x 100 unds,  disponible en talla: S, fabricados 100% en nitrilo (acryloni-trile-butadine), material libre de látex y residuos químicos, libres de talco, ergonómicos, mayor calibre, optima sensibilidad, ambidiestros, alta resistencia, color azul. Fecha de vencimiento no menor a 5 años, despues de la fecha de elaboración. Con registro sanitario invima y ficha técnica. </t>
  </si>
  <si>
    <t>GUANTES DE NITRILO X 100 UDS PARA EXAMEN TALLA LARGE AZUL, guante de nitrilo para examen, no estéril, presentación: caja dispensadora x 100 unds, disponible en talla: L, fabricados 100% en nitrilo (acryloni-trile-butadine), material libre de látex y residuos químicos, libres de talco, ergonómicos, mayor calibre, optima sensibilidad, ambidiestros, alta resistencia, color azul. Fecha de vencimiento no menor a 5 años, despues de la fecha de elaboración. Con registro sanitario invima y ficha técnica.  </t>
  </si>
  <si>
    <t>GUANTES DE NITRILO X 100 UDS PARA EXAMEN TALLA MEDIUM COLOR  AZUL,  guante de nitrilo para examen, no estéril, presentación: caja dispensadora x 100 unds, disponible en talla: M, fabricados 100% en nitrilo (acryloni-trile-butadine), material libre de látex y residuos químicos, libres de talco, ergonómicos, mayor calibre, optima sensibilidad, ambidiestros, alta resistencia, color azul. Fecha de vencimiento no menor a 5 años, despues de la fecha de elaboración. Con registro sanitario invima y ficha técnica. </t>
  </si>
  <si>
    <t>INMOVILIZADOR DE MIEMBROS SUPERIORES PARA ADULTO,                     Set o Paquete completo de piezas ideales para inmovilizar estructuras oseas de brazos y manos. Con registro sanitario invima y ficha técnica. </t>
  </si>
  <si>
    <t>PRESERVATIVOS, material en  látex, resistente,  registro invima, presentación  caja de 48 sets por 3 unidades, fecha de vencimiento no menor a 2 años. Con registro sanitario invima y ficha técnica.  </t>
  </si>
  <si>
    <t>ELEMENTO DE BARRERA (TAPABOCAS) con ajuste nasal, tiras de sujeción y resistente. CAJA X 50 UND. Fecha de vencimiento no menor a 2 años. Con registro sanitario. Con registro sanitario invima y ficha técnica.  </t>
  </si>
  <si>
    <t>TIJERAS LISTER PARA VENDAJES DE 14,5 CM,  uso de botiquin                                          con protuberancia redondeada forma en ángulo, no causa daños al paciente, ideal para cortar ropa y vendajes, de acero inoxidable, ideal para fisioterapia deportiva. Con registro sanitario invima y ficha técnica. </t>
  </si>
  <si>
    <t>TUBOS DE ESPARADRAPO HOSPITALARIO EN TELA, con soporte x  5 unidades surtidas, tela de algodón, soporte en latex, hipoalergénico.  Fecha de vencimiento no menor a 2 años, Con registro sanitario invima y ficha técnica. </t>
  </si>
  <si>
    <t>VENDA DE ALGODON 3 X 5" YARDAS    PAQUETE X 20 UND,  material de buena calidad. Con registro sanitario invima y ficha técnica.  </t>
  </si>
  <si>
    <t>VENDA DE ALGODON 5 X 5" YARDAS    PAQUETE X 12 UND, Almohadillado para proteger la piel, en vendajes, félulas, yesos, absorvente. Con registro sanitario invima y ficha técnica.  </t>
  </si>
  <si>
    <t>VENDA ELÁSTICA DE 3 X 5" YARDAS,  buena fijación, compresión sin adhesivo, delgada, porosa y de fácil secado (cuando se humedece)  PAQUETE X 20 UND. Con registro sanitario invima y ficha técnica. </t>
  </si>
  <si>
    <t>VENDA ELÁSTICA DE 5 X 5" YARDAS,  buena fijación, compresión sin adhesivo, delgada, porosa y de fácil secado (cuando se humedece)  PAQUETE X 12 UND. Con registro sanitario invima y ficha técnica. </t>
  </si>
  <si>
    <t>VENDAS DE COBANN AUTO-ADHERENTE DE 4X5 DE 3 METROS  CAJA X 10 UND, venda elástica estirada 4x5 yardas, material elástico.</t>
  </si>
  <si>
    <t>PAQUETE</t>
  </si>
  <si>
    <t>GALON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</si>
</sst>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1" formatCode="_-* #,##0_-;\-* #,##0_-;_-* &quot;-&quot;_-;_-@_-"/>
    <numFmt numFmtId="43" formatCode="_-* #,##0.00_-;\-* #,##0.00_-;_-* &quot;-&quot;??_-;_-@_-"/>
  </numFmts>
  <fonts count="29"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sz val="10"/>
      <color theme="0" tint="-0.34998626667073579"/>
      <name val="Arial"/>
      <family val="2"/>
    </font>
    <font>
      <b/>
      <sz val="10"/>
      <color theme="0"/>
      <name val="Arial"/>
      <family val="2"/>
    </font>
    <font>
      <b/>
      <sz val="11"/>
      <color theme="1"/>
      <name val="Arial"/>
      <family val="2"/>
    </font>
    <font>
      <sz val="9"/>
      <color indexed="81"/>
      <name val="Tahoma"/>
      <family val="2"/>
    </font>
    <font>
      <b/>
      <sz val="9"/>
      <color indexed="81"/>
      <name val="Tahoma"/>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2"/>
      <name val="Arial"/>
      <family val="2"/>
    </font>
  </fonts>
  <fills count="36">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s>
  <borders count="3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style="thin">
        <color indexed="64"/>
      </bottom>
      <diagonal/>
    </border>
    <border>
      <left style="thin">
        <color rgb="FF000000"/>
      </left>
      <right style="thin">
        <color rgb="FF000000"/>
      </right>
      <top style="thin">
        <color rgb="FF000000"/>
      </top>
      <bottom style="thin">
        <color rgb="FF000000"/>
      </bottom>
      <diagonal/>
    </border>
    <border>
      <left/>
      <right/>
      <top/>
      <bottom style="thin">
        <color indexed="64"/>
      </bottom>
      <diagonal/>
    </border>
    <border>
      <left style="thin">
        <color indexed="64"/>
      </left>
      <right style="thin">
        <color indexed="64"/>
      </right>
      <top style="thin">
        <color indexed="64"/>
      </top>
      <bottom/>
      <diagonal/>
    </border>
  </borders>
  <cellStyleXfs count="46">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2" fillId="0" borderId="0" applyNumberFormat="0" applyFill="0" applyBorder="0" applyAlignment="0" applyProtection="0"/>
    <xf numFmtId="0" fontId="13" fillId="0" borderId="17" applyNumberFormat="0" applyFill="0" applyAlignment="0" applyProtection="0"/>
    <xf numFmtId="0" fontId="14" fillId="0" borderId="18" applyNumberFormat="0" applyFill="0" applyAlignment="0" applyProtection="0"/>
    <xf numFmtId="0" fontId="15" fillId="0" borderId="19" applyNumberFormat="0" applyFill="0" applyAlignment="0" applyProtection="0"/>
    <xf numFmtId="0" fontId="15" fillId="0" borderId="0" applyNumberFormat="0" applyFill="0" applyBorder="0" applyAlignment="0" applyProtection="0"/>
    <xf numFmtId="0" fontId="16" fillId="4" borderId="0" applyNumberFormat="0" applyBorder="0" applyAlignment="0" applyProtection="0"/>
    <xf numFmtId="0" fontId="17" fillId="5" borderId="0" applyNumberFormat="0" applyBorder="0" applyAlignment="0" applyProtection="0"/>
    <xf numFmtId="0" fontId="18" fillId="6" borderId="0" applyNumberFormat="0" applyBorder="0" applyAlignment="0" applyProtection="0"/>
    <xf numFmtId="0" fontId="19" fillId="7" borderId="20" applyNumberFormat="0" applyAlignment="0" applyProtection="0"/>
    <xf numFmtId="0" fontId="20" fillId="8" borderId="21" applyNumberFormat="0" applyAlignment="0" applyProtection="0"/>
    <xf numFmtId="0" fontId="21" fillId="8" borderId="20" applyNumberFormat="0" applyAlignment="0" applyProtection="0"/>
    <xf numFmtId="0" fontId="22" fillId="0" borderId="22" applyNumberFormat="0" applyFill="0" applyAlignment="0" applyProtection="0"/>
    <xf numFmtId="0" fontId="23" fillId="9" borderId="23" applyNumberFormat="0" applyAlignment="0" applyProtection="0"/>
    <xf numFmtId="0" fontId="24" fillId="0" borderId="0" applyNumberFormat="0" applyFill="0" applyBorder="0" applyAlignment="0" applyProtection="0"/>
    <xf numFmtId="0" fontId="5" fillId="10" borderId="24" applyNumberFormat="0" applyFont="0" applyAlignment="0" applyProtection="0"/>
    <xf numFmtId="0" fontId="25" fillId="0" borderId="0" applyNumberFormat="0" applyFill="0" applyBorder="0" applyAlignment="0" applyProtection="0"/>
    <xf numFmtId="0" fontId="26" fillId="0" borderId="25" applyNumberFormat="0" applyFill="0" applyAlignment="0" applyProtection="0"/>
    <xf numFmtId="0" fontId="27"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27"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27"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27"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27"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27" fillId="31"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cellStyleXfs>
  <cellXfs count="76">
    <xf numFmtId="0" fontId="0" fillId="0" borderId="0" xfId="0"/>
    <xf numFmtId="43" fontId="3" fillId="0" borderId="1" xfId="3" applyFont="1" applyFill="1" applyBorder="1" applyAlignment="1" applyProtection="1">
      <alignment horizontal="center" vertical="center"/>
      <protection hidden="1"/>
    </xf>
    <xf numFmtId="43" fontId="3" fillId="0" borderId="1" xfId="3" applyFont="1" applyFill="1" applyBorder="1" applyAlignment="1" applyProtection="1">
      <alignment vertical="center"/>
      <protection hidden="1"/>
    </xf>
    <xf numFmtId="9" fontId="0" fillId="0" borderId="0" xfId="1" applyFont="1"/>
    <xf numFmtId="43" fontId="3" fillId="0" borderId="1" xfId="4" applyFont="1" applyBorder="1" applyProtection="1">
      <protection hidden="1"/>
    </xf>
    <xf numFmtId="43" fontId="6" fillId="0" borderId="1" xfId="4" applyFont="1" applyBorder="1" applyProtection="1">
      <protection hidden="1"/>
    </xf>
    <xf numFmtId="0" fontId="1" fillId="2" borderId="6" xfId="0" applyFont="1" applyFill="1" applyBorder="1" applyAlignment="1" applyProtection="1">
      <alignment horizontal="center" vertical="center" wrapText="1"/>
      <protection locked="0"/>
    </xf>
    <xf numFmtId="0" fontId="1" fillId="2" borderId="0" xfId="0" applyFont="1" applyFill="1" applyProtection="1">
      <protection hidden="1"/>
    </xf>
    <xf numFmtId="0" fontId="1" fillId="2" borderId="0" xfId="0" applyFont="1" applyFill="1" applyAlignment="1" applyProtection="1">
      <alignment horizontal="center"/>
      <protection hidden="1"/>
    </xf>
    <xf numFmtId="0" fontId="0" fillId="2" borderId="0" xfId="0" applyFill="1" applyProtection="1">
      <protection hidden="1"/>
    </xf>
    <xf numFmtId="0" fontId="3" fillId="2" borderId="0" xfId="0" applyFont="1" applyFill="1" applyProtection="1">
      <protection hidden="1"/>
    </xf>
    <xf numFmtId="0" fontId="6" fillId="2" borderId="0" xfId="0" applyFont="1" applyFill="1" applyProtection="1">
      <protection hidden="1"/>
    </xf>
    <xf numFmtId="0" fontId="3" fillId="2" borderId="0" xfId="0" applyFont="1" applyFill="1" applyAlignment="1" applyProtection="1">
      <alignment horizontal="left"/>
      <protection hidden="1"/>
    </xf>
    <xf numFmtId="0" fontId="9" fillId="2" borderId="1" xfId="0" applyFont="1" applyFill="1" applyBorder="1" applyAlignment="1" applyProtection="1">
      <alignment vertical="center"/>
      <protection hidden="1"/>
    </xf>
    <xf numFmtId="0" fontId="9" fillId="2" borderId="3" xfId="0" applyFont="1" applyFill="1" applyBorder="1" applyAlignment="1" applyProtection="1">
      <alignment vertical="center"/>
      <protection hidden="1"/>
    </xf>
    <xf numFmtId="0" fontId="6" fillId="2" borderId="0" xfId="0" applyFont="1" applyFill="1" applyAlignment="1" applyProtection="1">
      <alignment horizontal="left"/>
      <protection hidden="1"/>
    </xf>
    <xf numFmtId="0" fontId="9" fillId="2" borderId="0" xfId="0" applyFont="1" applyFill="1" applyAlignment="1" applyProtection="1">
      <alignment horizontal="left"/>
      <protection hidden="1"/>
    </xf>
    <xf numFmtId="0" fontId="1" fillId="2" borderId="0" xfId="0" applyFont="1" applyFill="1" applyAlignment="1" applyProtection="1">
      <alignment horizontal="left"/>
      <protection hidden="1"/>
    </xf>
    <xf numFmtId="0" fontId="3" fillId="2" borderId="0" xfId="0" applyFont="1" applyFill="1" applyAlignment="1" applyProtection="1">
      <alignment horizontal="center" vertical="center"/>
      <protection hidden="1"/>
    </xf>
    <xf numFmtId="0" fontId="8" fillId="3" borderId="1" xfId="0"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top" wrapText="1"/>
      <protection hidden="1"/>
    </xf>
    <xf numFmtId="0" fontId="0" fillId="2" borderId="0" xfId="0" applyFill="1" applyAlignment="1" applyProtection="1">
      <alignment vertical="center"/>
      <protection hidden="1"/>
    </xf>
    <xf numFmtId="0" fontId="3" fillId="0" borderId="0" xfId="0" applyFont="1" applyAlignment="1" applyProtection="1">
      <alignment vertical="center"/>
      <protection hidden="1"/>
    </xf>
    <xf numFmtId="9" fontId="0" fillId="0" borderId="0" xfId="0" applyNumberFormat="1"/>
    <xf numFmtId="9" fontId="3" fillId="35" borderId="1" xfId="1" applyFont="1" applyFill="1" applyBorder="1" applyAlignment="1" applyProtection="1">
      <alignment horizontal="center" vertical="center"/>
      <protection locked="0"/>
    </xf>
    <xf numFmtId="0" fontId="1" fillId="2" borderId="0" xfId="0" applyFont="1" applyFill="1" applyAlignment="1">
      <alignment horizontal="center" vertical="center" wrapText="1"/>
    </xf>
    <xf numFmtId="0" fontId="1" fillId="2" borderId="0" xfId="0" applyFont="1" applyFill="1"/>
    <xf numFmtId="43" fontId="3" fillId="0" borderId="2" xfId="4" applyFont="1" applyBorder="1" applyProtection="1">
      <protection hidden="1"/>
    </xf>
    <xf numFmtId="0" fontId="3" fillId="35" borderId="1" xfId="0" applyFont="1" applyFill="1" applyBorder="1" applyAlignment="1" applyProtection="1">
      <alignment horizontal="left" vertical="center" wrapText="1"/>
      <protection locked="0"/>
    </xf>
    <xf numFmtId="0" fontId="3" fillId="2" borderId="0" xfId="0" applyFont="1" applyFill="1" applyAlignment="1" applyProtection="1">
      <alignment horizontal="center" vertical="center" wrapText="1"/>
      <protection hidden="1"/>
    </xf>
    <xf numFmtId="0" fontId="3" fillId="2" borderId="14" xfId="0" applyFont="1" applyFill="1" applyBorder="1" applyAlignment="1" applyProtection="1">
      <alignment vertical="center" wrapText="1"/>
      <protection hidden="1"/>
    </xf>
    <xf numFmtId="0" fontId="1" fillId="0" borderId="27" xfId="0" applyFont="1" applyBorder="1" applyAlignment="1">
      <alignment horizontal="center" vertical="center" wrapText="1"/>
    </xf>
    <xf numFmtId="0" fontId="1" fillId="2" borderId="0" xfId="0" applyFont="1" applyFill="1" applyAlignment="1" applyProtection="1">
      <alignment wrapText="1"/>
      <protection hidden="1"/>
    </xf>
    <xf numFmtId="43" fontId="0" fillId="2" borderId="0" xfId="0" applyNumberFormat="1" applyFill="1" applyAlignment="1" applyProtection="1">
      <alignment vertical="center"/>
      <protection hidden="1"/>
    </xf>
    <xf numFmtId="0" fontId="1" fillId="0" borderId="27" xfId="0" applyFont="1" applyBorder="1" applyAlignment="1">
      <alignment wrapText="1"/>
    </xf>
    <xf numFmtId="43" fontId="28" fillId="35" borderId="1" xfId="3" applyFont="1" applyFill="1" applyBorder="1" applyAlignment="1" applyProtection="1">
      <alignment horizontal="center" vertical="center"/>
      <protection locked="0"/>
    </xf>
    <xf numFmtId="43" fontId="28" fillId="35" borderId="29" xfId="3" applyFont="1" applyFill="1" applyBorder="1" applyAlignment="1" applyProtection="1">
      <alignment horizontal="center" vertical="center"/>
      <protection locked="0"/>
    </xf>
    <xf numFmtId="0" fontId="4" fillId="0" borderId="1" xfId="0" applyFont="1" applyBorder="1" applyAlignment="1" applyProtection="1">
      <alignment horizontal="center" vertical="center" wrapText="1"/>
      <protection hidden="1"/>
    </xf>
    <xf numFmtId="0" fontId="6" fillId="2" borderId="15" xfId="0" applyFont="1" applyFill="1" applyBorder="1" applyAlignment="1" applyProtection="1">
      <alignment horizontal="center" vertical="center"/>
      <protection hidden="1"/>
    </xf>
    <xf numFmtId="0" fontId="6" fillId="2" borderId="16" xfId="0" applyFont="1" applyFill="1" applyBorder="1" applyAlignment="1" applyProtection="1">
      <alignment horizontal="center" vertical="center"/>
      <protection hidden="1"/>
    </xf>
    <xf numFmtId="0" fontId="3" fillId="2" borderId="1" xfId="0" applyFont="1" applyFill="1" applyBorder="1" applyAlignment="1" applyProtection="1">
      <alignment horizontal="left"/>
      <protection locked="0"/>
    </xf>
    <xf numFmtId="0" fontId="8" fillId="3" borderId="3" xfId="0" applyFont="1" applyFill="1" applyBorder="1" applyAlignment="1" applyProtection="1">
      <alignment horizontal="center" vertical="center" wrapText="1"/>
      <protection hidden="1"/>
    </xf>
    <xf numFmtId="0" fontId="8" fillId="3" borderId="4" xfId="0" applyFont="1" applyFill="1" applyBorder="1" applyAlignment="1" applyProtection="1">
      <alignment horizontal="center" vertical="center" wrapText="1"/>
      <protection hidden="1"/>
    </xf>
    <xf numFmtId="0" fontId="8" fillId="3" borderId="13" xfId="0" applyFont="1" applyFill="1" applyBorder="1" applyAlignment="1" applyProtection="1">
      <alignment horizontal="center" vertical="center" wrapText="1"/>
      <protection hidden="1"/>
    </xf>
    <xf numFmtId="0" fontId="6" fillId="2" borderId="3" xfId="0" applyFont="1" applyFill="1" applyBorder="1" applyAlignment="1" applyProtection="1">
      <alignment horizontal="center" vertical="center" wrapText="1"/>
      <protection locked="0"/>
    </xf>
    <xf numFmtId="0" fontId="6" fillId="2" borderId="5" xfId="0" applyFont="1" applyFill="1" applyBorder="1" applyAlignment="1" applyProtection="1">
      <alignment horizontal="center" vertical="center" wrapText="1"/>
      <protection locked="0"/>
    </xf>
    <xf numFmtId="0" fontId="1" fillId="2" borderId="3" xfId="0" applyFont="1" applyFill="1" applyBorder="1" applyAlignment="1" applyProtection="1">
      <alignment horizontal="center" vertical="center"/>
      <protection locked="0"/>
    </xf>
    <xf numFmtId="0" fontId="1" fillId="2" borderId="4" xfId="0" applyFont="1" applyFill="1" applyBorder="1" applyAlignment="1" applyProtection="1">
      <alignment horizontal="center" vertical="center"/>
      <protection locked="0"/>
    </xf>
    <xf numFmtId="0" fontId="1" fillId="2" borderId="5" xfId="0" applyFont="1" applyFill="1" applyBorder="1" applyAlignment="1" applyProtection="1">
      <alignment horizontal="center" vertical="center"/>
      <protection locked="0"/>
    </xf>
    <xf numFmtId="43" fontId="3" fillId="0" borderId="2" xfId="3" applyFont="1" applyBorder="1" applyAlignment="1" applyProtection="1">
      <alignment horizontal="center" vertical="center" wrapText="1"/>
      <protection hidden="1"/>
    </xf>
    <xf numFmtId="43" fontId="3" fillId="0" borderId="1" xfId="3" applyFont="1" applyBorder="1" applyAlignment="1" applyProtection="1">
      <alignment horizontal="center" vertical="center" wrapText="1"/>
      <protection hidden="1"/>
    </xf>
    <xf numFmtId="0" fontId="8" fillId="3" borderId="7" xfId="0" applyFont="1" applyFill="1" applyBorder="1" applyAlignment="1" applyProtection="1">
      <alignment horizontal="center" vertical="center" wrapText="1"/>
      <protection hidden="1"/>
    </xf>
    <xf numFmtId="0" fontId="8" fillId="3" borderId="8" xfId="0" applyFont="1" applyFill="1" applyBorder="1" applyAlignment="1" applyProtection="1">
      <alignment horizontal="center" vertical="center" wrapText="1"/>
      <protection hidden="1"/>
    </xf>
    <xf numFmtId="0" fontId="8" fillId="3" borderId="9" xfId="0" applyFont="1" applyFill="1" applyBorder="1" applyAlignment="1" applyProtection="1">
      <alignment horizontal="center" vertical="center" wrapText="1"/>
      <protection hidden="1"/>
    </xf>
    <xf numFmtId="0" fontId="8" fillId="3" borderId="10" xfId="0" applyFont="1" applyFill="1" applyBorder="1" applyAlignment="1" applyProtection="1">
      <alignment horizontal="center" vertical="center" wrapText="1"/>
      <protection hidden="1"/>
    </xf>
    <xf numFmtId="0" fontId="8" fillId="3" borderId="11" xfId="0" applyFont="1" applyFill="1" applyBorder="1" applyAlignment="1" applyProtection="1">
      <alignment horizontal="center" vertical="center" wrapText="1"/>
      <protection hidden="1"/>
    </xf>
    <xf numFmtId="0" fontId="8" fillId="3" borderId="12" xfId="0" applyFont="1" applyFill="1" applyBorder="1" applyAlignment="1" applyProtection="1">
      <alignment horizontal="center" vertical="center" wrapText="1"/>
      <protection hidden="1"/>
    </xf>
    <xf numFmtId="0" fontId="2" fillId="0" borderId="1" xfId="0" applyFont="1" applyBorder="1" applyAlignment="1" applyProtection="1">
      <alignment vertical="top" wrapText="1"/>
      <protection hidden="1"/>
    </xf>
    <xf numFmtId="0" fontId="4" fillId="2" borderId="1" xfId="0" applyFont="1" applyFill="1" applyBorder="1" applyAlignment="1" applyProtection="1">
      <alignment horizontal="center" vertical="center" wrapText="1"/>
      <protection hidden="1"/>
    </xf>
    <xf numFmtId="0" fontId="9" fillId="2" borderId="0" xfId="0" applyFont="1" applyFill="1" applyAlignment="1" applyProtection="1">
      <alignment horizontal="center" wrapText="1"/>
      <protection hidden="1"/>
    </xf>
    <xf numFmtId="0" fontId="1" fillId="2" borderId="0" xfId="0" applyFont="1" applyFill="1" applyAlignment="1" applyProtection="1">
      <alignment horizontal="center"/>
      <protection locked="0"/>
    </xf>
    <xf numFmtId="0" fontId="1" fillId="2" borderId="28" xfId="0" applyFont="1" applyFill="1" applyBorder="1" applyAlignment="1" applyProtection="1">
      <alignment horizontal="center"/>
      <protection locked="0"/>
    </xf>
    <xf numFmtId="43" fontId="6" fillId="0" borderId="3" xfId="3" applyFont="1" applyBorder="1" applyAlignment="1" applyProtection="1">
      <alignment horizontal="center" vertical="center" wrapText="1"/>
      <protection hidden="1"/>
    </xf>
    <xf numFmtId="43" fontId="6" fillId="0" borderId="5" xfId="3" applyFont="1" applyBorder="1" applyAlignment="1" applyProtection="1">
      <alignment horizontal="center" vertical="center" wrapText="1"/>
      <protection hidden="1"/>
    </xf>
    <xf numFmtId="43" fontId="3" fillId="0" borderId="3" xfId="3" applyFont="1" applyBorder="1" applyAlignment="1" applyProtection="1">
      <alignment horizontal="center" vertical="center" wrapText="1"/>
      <protection hidden="1"/>
    </xf>
    <xf numFmtId="43" fontId="3" fillId="0" borderId="5" xfId="3" applyFont="1" applyBorder="1" applyAlignment="1" applyProtection="1">
      <alignment horizontal="center" vertical="center" wrapText="1"/>
      <protection hidden="1"/>
    </xf>
    <xf numFmtId="0" fontId="6" fillId="0" borderId="2" xfId="0" applyFont="1" applyBorder="1" applyAlignment="1" applyProtection="1">
      <alignment horizontal="left" vertical="center" wrapText="1"/>
      <protection hidden="1"/>
    </xf>
    <xf numFmtId="0" fontId="3" fillId="0" borderId="2" xfId="0" applyFont="1" applyBorder="1" applyAlignment="1" applyProtection="1">
      <alignment horizontal="left" vertical="center" wrapText="1"/>
      <protection hidden="1"/>
    </xf>
    <xf numFmtId="0" fontId="3" fillId="0" borderId="26" xfId="0" applyFont="1" applyBorder="1" applyAlignment="1" applyProtection="1">
      <alignment horizontal="left" vertical="center" wrapText="1"/>
      <protection hidden="1"/>
    </xf>
    <xf numFmtId="0" fontId="3" fillId="0" borderId="1" xfId="0" applyFont="1" applyBorder="1" applyAlignment="1" applyProtection="1">
      <alignment horizontal="left" vertical="center" wrapText="1"/>
      <protection hidden="1"/>
    </xf>
    <xf numFmtId="43" fontId="6" fillId="0" borderId="3" xfId="3" applyFont="1" applyBorder="1" applyAlignment="1" applyProtection="1">
      <alignment horizontal="center" vertical="center"/>
      <protection hidden="1"/>
    </xf>
    <xf numFmtId="43" fontId="6" fillId="0" borderId="5" xfId="3" applyFont="1" applyBorder="1" applyAlignment="1" applyProtection="1">
      <alignment horizontal="center" vertical="center"/>
      <protection hidden="1"/>
    </xf>
    <xf numFmtId="43" fontId="3" fillId="0" borderId="3" xfId="3" applyFont="1" applyBorder="1" applyAlignment="1" applyProtection="1">
      <alignment horizontal="center" vertical="center"/>
      <protection hidden="1"/>
    </xf>
    <xf numFmtId="43" fontId="3" fillId="0" borderId="5" xfId="3" applyFont="1" applyBorder="1" applyAlignment="1" applyProtection="1">
      <alignment horizontal="center" vertical="center"/>
      <protection hidden="1"/>
    </xf>
    <xf numFmtId="0" fontId="6" fillId="0" borderId="1" xfId="0" applyFont="1" applyBorder="1" applyAlignment="1" applyProtection="1">
      <alignment horizontal="center" vertical="center"/>
      <protection hidden="1"/>
    </xf>
  </cellXfs>
  <cellStyles count="46">
    <cellStyle name="20% - Énfasis1" xfId="23" builtinId="30" customBuiltin="1"/>
    <cellStyle name="20% - Énfasis2" xfId="27" builtinId="34" customBuiltin="1"/>
    <cellStyle name="20% - Énfasis3" xfId="31" builtinId="38" customBuiltin="1"/>
    <cellStyle name="20% - Énfasis4" xfId="35" builtinId="42" customBuiltin="1"/>
    <cellStyle name="20% - Énfasis5" xfId="39" builtinId="46" customBuiltin="1"/>
    <cellStyle name="20% - Énfasis6" xfId="43" builtinId="50" customBuiltin="1"/>
    <cellStyle name="40% - Énfasis1" xfId="24" builtinId="31" customBuiltin="1"/>
    <cellStyle name="40% - Énfasis2" xfId="28" builtinId="35" customBuiltin="1"/>
    <cellStyle name="40% - Énfasis3" xfId="32" builtinId="39" customBuiltin="1"/>
    <cellStyle name="40% - Énfasis4" xfId="36" builtinId="43" customBuiltin="1"/>
    <cellStyle name="40% - Énfasis5" xfId="40" builtinId="47" customBuiltin="1"/>
    <cellStyle name="40% - Énfasis6" xfId="44" builtinId="51" customBuiltin="1"/>
    <cellStyle name="60% - Énfasis1" xfId="25" builtinId="32" customBuiltin="1"/>
    <cellStyle name="60% - Énfasis2" xfId="29" builtinId="36" customBuiltin="1"/>
    <cellStyle name="60% - Énfasis3" xfId="33" builtinId="40" customBuiltin="1"/>
    <cellStyle name="60% - Énfasis4" xfId="37" builtinId="44" customBuiltin="1"/>
    <cellStyle name="60% - Énfasis5" xfId="41" builtinId="48" customBuiltin="1"/>
    <cellStyle name="60% - Énfasis6" xfId="45" builtinId="52" customBuiltin="1"/>
    <cellStyle name="Bueno" xfId="10" builtinId="26" customBuiltin="1"/>
    <cellStyle name="Cálculo" xfId="15" builtinId="22" customBuiltin="1"/>
    <cellStyle name="Celda de comprobación" xfId="17" builtinId="23" customBuiltin="1"/>
    <cellStyle name="Celda vinculada" xfId="16" builtinId="24" customBuiltin="1"/>
    <cellStyle name="Encabezado 1" xfId="6" builtinId="16" customBuiltin="1"/>
    <cellStyle name="Encabezado 4" xfId="9" builtinId="19" customBuiltin="1"/>
    <cellStyle name="Énfasis1" xfId="22" builtinId="29" customBuiltin="1"/>
    <cellStyle name="Énfasis2" xfId="26" builtinId="33" customBuiltin="1"/>
    <cellStyle name="Énfasis3" xfId="30" builtinId="37" customBuiltin="1"/>
    <cellStyle name="Énfasis4" xfId="34" builtinId="41" customBuiltin="1"/>
    <cellStyle name="Énfasis5" xfId="38" builtinId="45" customBuiltin="1"/>
    <cellStyle name="Énfasis6" xfId="42" builtinId="49" customBuiltin="1"/>
    <cellStyle name="Entrada" xfId="13" builtinId="20" customBuiltin="1"/>
    <cellStyle name="Incorrecto" xfId="11" builtinId="27" customBuiltin="1"/>
    <cellStyle name="Millares" xfId="4" builtinId="3"/>
    <cellStyle name="Millares [0] 2" xfId="2" xr:uid="{00000000-0005-0000-0000-000021000000}"/>
    <cellStyle name="Millares 2" xfId="3" xr:uid="{00000000-0005-0000-0000-000022000000}"/>
    <cellStyle name="Neutral" xfId="12" builtinId="28" customBuiltin="1"/>
    <cellStyle name="Normal" xfId="0" builtinId="0"/>
    <cellStyle name="Notas" xfId="19" builtinId="10" customBuiltin="1"/>
    <cellStyle name="Porcentaje" xfId="1" builtinId="5"/>
    <cellStyle name="Salida" xfId="14" builtinId="21" customBuiltin="1"/>
    <cellStyle name="Texto de advertencia" xfId="18" builtinId="11" customBuiltin="1"/>
    <cellStyle name="Texto explicativo" xfId="20" builtinId="53" customBuiltin="1"/>
    <cellStyle name="Título" xfId="5" builtinId="15" customBuiltin="1"/>
    <cellStyle name="Título 2" xfId="7" builtinId="17" customBuiltin="1"/>
    <cellStyle name="Título 3" xfId="8" builtinId="18" customBuiltin="1"/>
    <cellStyle name="Total" xfId="21" builtinId="25" customBuiltin="1"/>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0</xdr:col>
      <xdr:colOff>560920</xdr:colOff>
      <xdr:row>4</xdr:row>
      <xdr:rowOff>170346</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5969"/>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58"/>
  <sheetViews>
    <sheetView tabSelected="1" view="pageBreakPreview" topLeftCell="A19" zoomScale="85" zoomScaleNormal="85" zoomScaleSheetLayoutView="85" zoomScalePageLayoutView="55" workbookViewId="0">
      <selection activeCell="C22" sqref="C22"/>
    </sheetView>
  </sheetViews>
  <sheetFormatPr baseColWidth="10" defaultColWidth="11.42578125" defaultRowHeight="15" x14ac:dyDescent="0.25"/>
  <cols>
    <col min="1" max="1" width="19.85546875" style="7" customWidth="1"/>
    <col min="2" max="2" width="60.28515625" style="7" customWidth="1"/>
    <col min="3" max="3" width="15.28515625" style="7" customWidth="1"/>
    <col min="4" max="4" width="16.140625" style="7" customWidth="1"/>
    <col min="5" max="5" width="17" style="7" customWidth="1"/>
    <col min="6" max="6" width="17.85546875" style="7" customWidth="1"/>
    <col min="7" max="7" width="12.85546875" style="7" customWidth="1"/>
    <col min="8" max="8" width="15" style="7" customWidth="1"/>
    <col min="9" max="9" width="20.28515625" style="7" customWidth="1"/>
    <col min="10" max="10" width="15" style="7" customWidth="1"/>
    <col min="11" max="11" width="17.85546875" style="9" customWidth="1"/>
    <col min="12" max="13" width="16.7109375" style="9" customWidth="1"/>
    <col min="14" max="14" width="14.7109375" style="9" customWidth="1"/>
    <col min="15" max="15" width="18.7109375" style="9" customWidth="1"/>
    <col min="16" max="16" width="21" style="9" customWidth="1"/>
    <col min="17" max="16384" width="11.42578125" style="9"/>
  </cols>
  <sheetData>
    <row r="1" spans="1:15" x14ac:dyDescent="0.25">
      <c r="F1" s="8"/>
    </row>
    <row r="2" spans="1:15" ht="15.75" customHeight="1" x14ac:dyDescent="0.25">
      <c r="A2" s="58"/>
      <c r="B2" s="59" t="s">
        <v>0</v>
      </c>
      <c r="C2" s="59"/>
      <c r="D2" s="59"/>
      <c r="E2" s="59"/>
      <c r="F2" s="59"/>
      <c r="G2" s="59"/>
      <c r="H2" s="59"/>
      <c r="I2" s="59"/>
      <c r="J2" s="59"/>
      <c r="K2" s="59"/>
      <c r="L2" s="59"/>
      <c r="M2" s="59"/>
      <c r="N2" s="38" t="s">
        <v>37</v>
      </c>
      <c r="O2" s="38"/>
    </row>
    <row r="3" spans="1:15" ht="15.75" customHeight="1" x14ac:dyDescent="0.25">
      <c r="A3" s="58"/>
      <c r="B3" s="59" t="s">
        <v>1</v>
      </c>
      <c r="C3" s="59"/>
      <c r="D3" s="59"/>
      <c r="E3" s="59"/>
      <c r="F3" s="59"/>
      <c r="G3" s="59"/>
      <c r="H3" s="59"/>
      <c r="I3" s="59"/>
      <c r="J3" s="59"/>
      <c r="K3" s="59"/>
      <c r="L3" s="59"/>
      <c r="M3" s="59"/>
      <c r="N3" s="38" t="s">
        <v>40</v>
      </c>
      <c r="O3" s="38"/>
    </row>
    <row r="4" spans="1:15" ht="16.5" customHeight="1" x14ac:dyDescent="0.25">
      <c r="A4" s="58"/>
      <c r="B4" s="59" t="s">
        <v>36</v>
      </c>
      <c r="C4" s="59"/>
      <c r="D4" s="59"/>
      <c r="E4" s="59"/>
      <c r="F4" s="59"/>
      <c r="G4" s="59"/>
      <c r="H4" s="59"/>
      <c r="I4" s="59"/>
      <c r="J4" s="59"/>
      <c r="K4" s="59"/>
      <c r="L4" s="59"/>
      <c r="M4" s="59"/>
      <c r="N4" s="38" t="s">
        <v>41</v>
      </c>
      <c r="O4" s="38"/>
    </row>
    <row r="5" spans="1:15" ht="15" customHeight="1" x14ac:dyDescent="0.25">
      <c r="A5" s="58"/>
      <c r="B5" s="59"/>
      <c r="C5" s="59"/>
      <c r="D5" s="59"/>
      <c r="E5" s="59"/>
      <c r="F5" s="59"/>
      <c r="G5" s="59"/>
      <c r="H5" s="59"/>
      <c r="I5" s="59"/>
      <c r="J5" s="59"/>
      <c r="K5" s="59"/>
      <c r="L5" s="59"/>
      <c r="M5" s="59"/>
      <c r="N5" s="38" t="s">
        <v>38</v>
      </c>
      <c r="O5" s="38"/>
    </row>
    <row r="7" spans="1:15" x14ac:dyDescent="0.25">
      <c r="A7" s="10" t="s">
        <v>39</v>
      </c>
    </row>
    <row r="8" spans="1:15" x14ac:dyDescent="0.25">
      <c r="A8" s="10"/>
    </row>
    <row r="9" spans="1:15" x14ac:dyDescent="0.25">
      <c r="A9" s="11" t="s">
        <v>29</v>
      </c>
    </row>
    <row r="10" spans="1:15" ht="25.5" customHeight="1" x14ac:dyDescent="0.25">
      <c r="A10" s="41" t="s">
        <v>28</v>
      </c>
      <c r="B10" s="41"/>
      <c r="C10" s="12"/>
      <c r="E10" s="13" t="s">
        <v>21</v>
      </c>
      <c r="F10" s="45">
        <v>0</v>
      </c>
      <c r="G10" s="46"/>
      <c r="K10" s="14" t="s">
        <v>16</v>
      </c>
      <c r="L10" s="47"/>
      <c r="M10" s="48"/>
      <c r="N10" s="49"/>
    </row>
    <row r="11" spans="1:15" ht="15.75" thickBot="1" x14ac:dyDescent="0.3">
      <c r="A11" s="12"/>
      <c r="B11" s="12"/>
      <c r="C11" s="12"/>
      <c r="E11" s="15"/>
      <c r="F11" s="15"/>
      <c r="G11" s="15"/>
      <c r="K11" s="16"/>
      <c r="L11" s="17"/>
      <c r="M11" s="17"/>
      <c r="N11" s="17"/>
    </row>
    <row r="12" spans="1:15" ht="30.75" customHeight="1" thickBot="1" x14ac:dyDescent="0.3">
      <c r="A12" s="52" t="s">
        <v>26</v>
      </c>
      <c r="B12" s="53"/>
      <c r="C12" s="18"/>
      <c r="D12" s="42" t="s">
        <v>17</v>
      </c>
      <c r="E12" s="43"/>
      <c r="F12" s="43"/>
      <c r="G12" s="44"/>
      <c r="H12" s="6"/>
      <c r="I12" s="26"/>
      <c r="J12" s="26"/>
      <c r="K12" s="16"/>
    </row>
    <row r="13" spans="1:15" ht="15.75" thickBot="1" x14ac:dyDescent="0.3">
      <c r="A13" s="54"/>
      <c r="B13" s="55"/>
      <c r="C13" s="18"/>
      <c r="D13" s="17"/>
      <c r="E13" s="15"/>
      <c r="F13" s="15"/>
      <c r="G13" s="15"/>
      <c r="K13" s="16"/>
    </row>
    <row r="14" spans="1:15" ht="30" customHeight="1" thickBot="1" x14ac:dyDescent="0.3">
      <c r="A14" s="54"/>
      <c r="B14" s="55"/>
      <c r="C14" s="18"/>
      <c r="D14" s="42" t="s">
        <v>18</v>
      </c>
      <c r="E14" s="43"/>
      <c r="F14" s="43"/>
      <c r="G14" s="44"/>
      <c r="H14" s="6"/>
      <c r="I14" s="26"/>
      <c r="J14" s="26"/>
      <c r="K14" s="16"/>
    </row>
    <row r="15" spans="1:15" ht="18.75" customHeight="1" thickBot="1" x14ac:dyDescent="0.3">
      <c r="A15" s="54"/>
      <c r="B15" s="55"/>
      <c r="C15" s="18"/>
      <c r="E15" s="15"/>
      <c r="F15" s="15"/>
      <c r="G15" s="15"/>
      <c r="K15" s="16"/>
    </row>
    <row r="16" spans="1:15" ht="24" customHeight="1" thickBot="1" x14ac:dyDescent="0.3">
      <c r="A16" s="56"/>
      <c r="B16" s="57"/>
      <c r="C16" s="18"/>
      <c r="D16" s="42" t="s">
        <v>22</v>
      </c>
      <c r="E16" s="43"/>
      <c r="F16" s="43"/>
      <c r="G16" s="44"/>
      <c r="H16" s="6"/>
      <c r="I16" s="26"/>
      <c r="J16" s="26"/>
      <c r="K16" s="16"/>
      <c r="L16" s="17"/>
      <c r="M16" s="17"/>
      <c r="N16" s="17"/>
    </row>
    <row r="17" spans="1:15" x14ac:dyDescent="0.25">
      <c r="A17" s="12"/>
      <c r="B17" s="12"/>
      <c r="C17" s="12"/>
      <c r="E17" s="15"/>
      <c r="F17" s="15"/>
      <c r="G17" s="15"/>
      <c r="K17" s="16"/>
      <c r="L17" s="17"/>
      <c r="M17" s="17"/>
      <c r="N17" s="17"/>
    </row>
    <row r="19" spans="1:15" s="22" customFormat="1" ht="111.75" customHeight="1" x14ac:dyDescent="0.25">
      <c r="A19" s="19" t="s">
        <v>27</v>
      </c>
      <c r="B19" s="19" t="s">
        <v>2</v>
      </c>
      <c r="C19" s="19" t="s">
        <v>19</v>
      </c>
      <c r="D19" s="19" t="s">
        <v>3</v>
      </c>
      <c r="E19" s="19" t="s">
        <v>23</v>
      </c>
      <c r="F19" s="20" t="s">
        <v>4</v>
      </c>
      <c r="G19" s="21" t="s">
        <v>25</v>
      </c>
      <c r="H19" s="20" t="s">
        <v>5</v>
      </c>
      <c r="I19" s="20" t="s">
        <v>31</v>
      </c>
      <c r="J19" s="20" t="s">
        <v>34</v>
      </c>
      <c r="K19" s="20" t="s">
        <v>6</v>
      </c>
      <c r="L19" s="20" t="s">
        <v>7</v>
      </c>
      <c r="M19" s="20" t="s">
        <v>8</v>
      </c>
      <c r="N19" s="20" t="s">
        <v>30</v>
      </c>
      <c r="O19" s="20" t="s">
        <v>9</v>
      </c>
    </row>
    <row r="20" spans="1:15" s="22" customFormat="1" ht="68.25" customHeight="1" x14ac:dyDescent="0.2">
      <c r="A20" s="75">
        <v>1</v>
      </c>
      <c r="B20" s="35" t="s">
        <v>47</v>
      </c>
      <c r="C20" s="29"/>
      <c r="D20" s="32">
        <v>100</v>
      </c>
      <c r="E20" s="32" t="s">
        <v>44</v>
      </c>
      <c r="F20" s="36">
        <v>0</v>
      </c>
      <c r="G20" s="25">
        <v>0</v>
      </c>
      <c r="H20" s="1">
        <f t="shared" ref="H20" si="0">+ROUND(F20*G20,0)</f>
        <v>0</v>
      </c>
      <c r="I20" s="25">
        <v>0</v>
      </c>
      <c r="J20" s="1"/>
      <c r="K20" s="1">
        <f t="shared" ref="K20" si="1">ROUND(F20+H20+J20,0)</f>
        <v>0</v>
      </c>
      <c r="L20" s="1">
        <f t="shared" ref="L20" si="2">ROUND(F20*D20,0)</f>
        <v>0</v>
      </c>
      <c r="M20" s="1">
        <f t="shared" ref="M20" si="3">ROUND(L20*G20,0)</f>
        <v>0</v>
      </c>
      <c r="N20" s="1">
        <f t="shared" ref="N20" si="4">ROUND(L20*I20,0)</f>
        <v>0</v>
      </c>
      <c r="O20" s="2">
        <f t="shared" ref="O20" si="5">ROUND(L20+N20+M20,0)</f>
        <v>0</v>
      </c>
    </row>
    <row r="21" spans="1:15" s="22" customFormat="1" ht="37.5" customHeight="1" x14ac:dyDescent="0.2">
      <c r="A21" s="75">
        <v>2</v>
      </c>
      <c r="B21" s="35" t="s">
        <v>48</v>
      </c>
      <c r="C21" s="29"/>
      <c r="D21" s="32">
        <v>70</v>
      </c>
      <c r="E21" s="32" t="s">
        <v>44</v>
      </c>
      <c r="F21" s="36">
        <v>0</v>
      </c>
      <c r="G21" s="25">
        <v>0</v>
      </c>
      <c r="H21" s="1">
        <f t="shared" ref="H21:H40" si="6">+ROUND(F21*G21,0)</f>
        <v>0</v>
      </c>
      <c r="I21" s="25">
        <v>0</v>
      </c>
      <c r="J21" s="1"/>
      <c r="K21" s="1">
        <f t="shared" ref="K21:K40" si="7">ROUND(F21+H21+J21,0)</f>
        <v>0</v>
      </c>
      <c r="L21" s="1">
        <f t="shared" ref="L21:L40" si="8">ROUND(F21*D21,0)</f>
        <v>0</v>
      </c>
      <c r="M21" s="1">
        <f t="shared" ref="M21:M40" si="9">ROUND(L21*G21,0)</f>
        <v>0</v>
      </c>
      <c r="N21" s="1">
        <f t="shared" ref="N21:N40" si="10">ROUND(L21*I21,0)</f>
        <v>0</v>
      </c>
      <c r="O21" s="2">
        <f t="shared" ref="O21:O40" si="11">ROUND(L21+N21+M21,0)</f>
        <v>0</v>
      </c>
    </row>
    <row r="22" spans="1:15" s="22" customFormat="1" ht="48" customHeight="1" x14ac:dyDescent="0.2">
      <c r="A22" s="75">
        <v>3</v>
      </c>
      <c r="B22" s="35" t="s">
        <v>49</v>
      </c>
      <c r="C22" s="29"/>
      <c r="D22" s="32">
        <v>25</v>
      </c>
      <c r="E22" s="32" t="s">
        <v>44</v>
      </c>
      <c r="F22" s="36">
        <v>0</v>
      </c>
      <c r="G22" s="25">
        <v>0</v>
      </c>
      <c r="H22" s="1">
        <f t="shared" si="6"/>
        <v>0</v>
      </c>
      <c r="I22" s="25">
        <v>0</v>
      </c>
      <c r="J22" s="1"/>
      <c r="K22" s="1">
        <f t="shared" si="7"/>
        <v>0</v>
      </c>
      <c r="L22" s="1">
        <f t="shared" si="8"/>
        <v>0</v>
      </c>
      <c r="M22" s="1">
        <f t="shared" si="9"/>
        <v>0</v>
      </c>
      <c r="N22" s="1">
        <f t="shared" si="10"/>
        <v>0</v>
      </c>
      <c r="O22" s="2">
        <f t="shared" si="11"/>
        <v>0</v>
      </c>
    </row>
    <row r="23" spans="1:15" s="22" customFormat="1" ht="82.5" customHeight="1" x14ac:dyDescent="0.2">
      <c r="A23" s="75">
        <v>4</v>
      </c>
      <c r="B23" s="35" t="s">
        <v>50</v>
      </c>
      <c r="C23" s="29"/>
      <c r="D23" s="32">
        <v>100</v>
      </c>
      <c r="E23" s="32" t="s">
        <v>44</v>
      </c>
      <c r="F23" s="36">
        <v>0</v>
      </c>
      <c r="G23" s="25">
        <v>0</v>
      </c>
      <c r="H23" s="1">
        <f t="shared" si="6"/>
        <v>0</v>
      </c>
      <c r="I23" s="25">
        <v>0</v>
      </c>
      <c r="J23" s="1"/>
      <c r="K23" s="1">
        <f t="shared" si="7"/>
        <v>0</v>
      </c>
      <c r="L23" s="1">
        <f t="shared" si="8"/>
        <v>0</v>
      </c>
      <c r="M23" s="1">
        <f t="shared" si="9"/>
        <v>0</v>
      </c>
      <c r="N23" s="1">
        <f t="shared" si="10"/>
        <v>0</v>
      </c>
      <c r="O23" s="2">
        <f t="shared" si="11"/>
        <v>0</v>
      </c>
    </row>
    <row r="24" spans="1:15" s="22" customFormat="1" ht="152.25" customHeight="1" x14ac:dyDescent="0.2">
      <c r="A24" s="75">
        <v>5</v>
      </c>
      <c r="B24" s="35" t="s">
        <v>51</v>
      </c>
      <c r="C24" s="29"/>
      <c r="D24" s="32">
        <v>7</v>
      </c>
      <c r="E24" s="32" t="s">
        <v>44</v>
      </c>
      <c r="F24" s="36">
        <v>0</v>
      </c>
      <c r="G24" s="25">
        <v>0</v>
      </c>
      <c r="H24" s="1">
        <f t="shared" si="6"/>
        <v>0</v>
      </c>
      <c r="I24" s="25">
        <v>0</v>
      </c>
      <c r="J24" s="1"/>
      <c r="K24" s="1">
        <f t="shared" si="7"/>
        <v>0</v>
      </c>
      <c r="L24" s="1">
        <f t="shared" si="8"/>
        <v>0</v>
      </c>
      <c r="M24" s="1">
        <f t="shared" si="9"/>
        <v>0</v>
      </c>
      <c r="N24" s="1">
        <f t="shared" si="10"/>
        <v>0</v>
      </c>
      <c r="O24" s="2">
        <f t="shared" si="11"/>
        <v>0</v>
      </c>
    </row>
    <row r="25" spans="1:15" s="22" customFormat="1" ht="94.5" customHeight="1" x14ac:dyDescent="0.2">
      <c r="A25" s="75">
        <v>6</v>
      </c>
      <c r="B25" s="35" t="s">
        <v>52</v>
      </c>
      <c r="C25" s="29"/>
      <c r="D25" s="32">
        <v>70</v>
      </c>
      <c r="E25" s="32" t="s">
        <v>46</v>
      </c>
      <c r="F25" s="36">
        <v>0</v>
      </c>
      <c r="G25" s="25">
        <v>0</v>
      </c>
      <c r="H25" s="1">
        <f t="shared" si="6"/>
        <v>0</v>
      </c>
      <c r="I25" s="25">
        <v>0</v>
      </c>
      <c r="J25" s="1"/>
      <c r="K25" s="1">
        <f t="shared" si="7"/>
        <v>0</v>
      </c>
      <c r="L25" s="1">
        <f t="shared" si="8"/>
        <v>0</v>
      </c>
      <c r="M25" s="1">
        <f t="shared" si="9"/>
        <v>0</v>
      </c>
      <c r="N25" s="1">
        <f t="shared" si="10"/>
        <v>0</v>
      </c>
      <c r="O25" s="2">
        <f t="shared" si="11"/>
        <v>0</v>
      </c>
    </row>
    <row r="26" spans="1:15" s="22" customFormat="1" ht="77.25" customHeight="1" x14ac:dyDescent="0.2">
      <c r="A26" s="75">
        <v>7</v>
      </c>
      <c r="B26" s="35" t="s">
        <v>53</v>
      </c>
      <c r="C26" s="29"/>
      <c r="D26" s="32">
        <v>100</v>
      </c>
      <c r="E26" s="32" t="s">
        <v>45</v>
      </c>
      <c r="F26" s="36">
        <v>0</v>
      </c>
      <c r="G26" s="25">
        <v>0</v>
      </c>
      <c r="H26" s="1">
        <f t="shared" si="6"/>
        <v>0</v>
      </c>
      <c r="I26" s="25">
        <v>0</v>
      </c>
      <c r="J26" s="1"/>
      <c r="K26" s="1">
        <f t="shared" si="7"/>
        <v>0</v>
      </c>
      <c r="L26" s="1">
        <f t="shared" si="8"/>
        <v>0</v>
      </c>
      <c r="M26" s="1">
        <f t="shared" si="9"/>
        <v>0</v>
      </c>
      <c r="N26" s="1">
        <f t="shared" si="10"/>
        <v>0</v>
      </c>
      <c r="O26" s="2">
        <f t="shared" si="11"/>
        <v>0</v>
      </c>
    </row>
    <row r="27" spans="1:15" s="22" customFormat="1" ht="99.75" x14ac:dyDescent="0.2">
      <c r="A27" s="75">
        <v>8</v>
      </c>
      <c r="B27" s="35" t="s">
        <v>54</v>
      </c>
      <c r="C27" s="29"/>
      <c r="D27" s="32">
        <v>156</v>
      </c>
      <c r="E27" s="32" t="s">
        <v>68</v>
      </c>
      <c r="F27" s="36">
        <v>0</v>
      </c>
      <c r="G27" s="25">
        <v>0</v>
      </c>
      <c r="H27" s="1">
        <f t="shared" si="6"/>
        <v>0</v>
      </c>
      <c r="I27" s="25">
        <v>0</v>
      </c>
      <c r="J27" s="1"/>
      <c r="K27" s="1">
        <f t="shared" si="7"/>
        <v>0</v>
      </c>
      <c r="L27" s="1">
        <f t="shared" si="8"/>
        <v>0</v>
      </c>
      <c r="M27" s="1">
        <f t="shared" si="9"/>
        <v>0</v>
      </c>
      <c r="N27" s="1">
        <f t="shared" si="10"/>
        <v>0</v>
      </c>
      <c r="O27" s="2">
        <f t="shared" si="11"/>
        <v>0</v>
      </c>
    </row>
    <row r="28" spans="1:15" s="22" customFormat="1" ht="133.5" customHeight="1" x14ac:dyDescent="0.2">
      <c r="A28" s="75">
        <v>9</v>
      </c>
      <c r="B28" s="35" t="s">
        <v>55</v>
      </c>
      <c r="C28" s="29"/>
      <c r="D28" s="32">
        <v>35</v>
      </c>
      <c r="E28" s="32" t="s">
        <v>46</v>
      </c>
      <c r="F28" s="36">
        <v>0</v>
      </c>
      <c r="G28" s="25">
        <v>0</v>
      </c>
      <c r="H28" s="1">
        <f t="shared" si="6"/>
        <v>0</v>
      </c>
      <c r="I28" s="25">
        <v>0</v>
      </c>
      <c r="J28" s="1"/>
      <c r="K28" s="1">
        <f t="shared" si="7"/>
        <v>0</v>
      </c>
      <c r="L28" s="1">
        <f t="shared" si="8"/>
        <v>0</v>
      </c>
      <c r="M28" s="1">
        <f t="shared" si="9"/>
        <v>0</v>
      </c>
      <c r="N28" s="1">
        <f t="shared" si="10"/>
        <v>0</v>
      </c>
      <c r="O28" s="2">
        <f t="shared" si="11"/>
        <v>0</v>
      </c>
    </row>
    <row r="29" spans="1:15" s="22" customFormat="1" ht="138.75" customHeight="1" x14ac:dyDescent="0.2">
      <c r="A29" s="75">
        <v>10</v>
      </c>
      <c r="B29" s="35" t="s">
        <v>56</v>
      </c>
      <c r="C29" s="29"/>
      <c r="D29" s="32">
        <v>5</v>
      </c>
      <c r="E29" s="32" t="s">
        <v>46</v>
      </c>
      <c r="F29" s="36">
        <v>0</v>
      </c>
      <c r="G29" s="25">
        <v>0</v>
      </c>
      <c r="H29" s="1">
        <f t="shared" si="6"/>
        <v>0</v>
      </c>
      <c r="I29" s="25">
        <v>0</v>
      </c>
      <c r="J29" s="1"/>
      <c r="K29" s="1">
        <f t="shared" si="7"/>
        <v>0</v>
      </c>
      <c r="L29" s="1">
        <f t="shared" si="8"/>
        <v>0</v>
      </c>
      <c r="M29" s="1">
        <f t="shared" si="9"/>
        <v>0</v>
      </c>
      <c r="N29" s="1">
        <f t="shared" si="10"/>
        <v>0</v>
      </c>
      <c r="O29" s="2">
        <f t="shared" si="11"/>
        <v>0</v>
      </c>
    </row>
    <row r="30" spans="1:15" s="22" customFormat="1" ht="139.5" customHeight="1" x14ac:dyDescent="0.2">
      <c r="A30" s="75">
        <v>11</v>
      </c>
      <c r="B30" s="35" t="s">
        <v>57</v>
      </c>
      <c r="C30" s="29"/>
      <c r="D30" s="32">
        <v>30</v>
      </c>
      <c r="E30" s="32" t="s">
        <v>46</v>
      </c>
      <c r="F30" s="36">
        <v>0</v>
      </c>
      <c r="G30" s="25">
        <v>0</v>
      </c>
      <c r="H30" s="1">
        <f t="shared" si="6"/>
        <v>0</v>
      </c>
      <c r="I30" s="25">
        <v>0</v>
      </c>
      <c r="J30" s="1"/>
      <c r="K30" s="1">
        <f t="shared" si="7"/>
        <v>0</v>
      </c>
      <c r="L30" s="1">
        <f t="shared" si="8"/>
        <v>0</v>
      </c>
      <c r="M30" s="1">
        <f t="shared" si="9"/>
        <v>0</v>
      </c>
      <c r="N30" s="1">
        <f t="shared" si="10"/>
        <v>0</v>
      </c>
      <c r="O30" s="2">
        <f t="shared" si="11"/>
        <v>0</v>
      </c>
    </row>
    <row r="31" spans="1:15" s="22" customFormat="1" ht="67.5" customHeight="1" x14ac:dyDescent="0.2">
      <c r="A31" s="75">
        <v>12</v>
      </c>
      <c r="B31" s="35" t="s">
        <v>58</v>
      </c>
      <c r="C31" s="29"/>
      <c r="D31" s="32">
        <v>14</v>
      </c>
      <c r="E31" s="32" t="s">
        <v>68</v>
      </c>
      <c r="F31" s="36">
        <v>0</v>
      </c>
      <c r="G31" s="25">
        <v>0</v>
      </c>
      <c r="H31" s="1">
        <f t="shared" si="6"/>
        <v>0</v>
      </c>
      <c r="I31" s="25">
        <v>0</v>
      </c>
      <c r="J31" s="1"/>
      <c r="K31" s="1">
        <f t="shared" si="7"/>
        <v>0</v>
      </c>
      <c r="L31" s="1">
        <f t="shared" si="8"/>
        <v>0</v>
      </c>
      <c r="M31" s="1">
        <f t="shared" si="9"/>
        <v>0</v>
      </c>
      <c r="N31" s="1">
        <f t="shared" si="10"/>
        <v>0</v>
      </c>
      <c r="O31" s="2">
        <f t="shared" si="11"/>
        <v>0</v>
      </c>
    </row>
    <row r="32" spans="1:15" s="22" customFormat="1" ht="69.75" customHeight="1" x14ac:dyDescent="0.2">
      <c r="A32" s="75">
        <v>13</v>
      </c>
      <c r="B32" s="35" t="s">
        <v>59</v>
      </c>
      <c r="C32" s="29"/>
      <c r="D32" s="32">
        <v>80</v>
      </c>
      <c r="E32" s="32" t="s">
        <v>46</v>
      </c>
      <c r="F32" s="36">
        <v>0</v>
      </c>
      <c r="G32" s="25">
        <v>0</v>
      </c>
      <c r="H32" s="1">
        <f t="shared" si="6"/>
        <v>0</v>
      </c>
      <c r="I32" s="25">
        <v>0</v>
      </c>
      <c r="J32" s="1"/>
      <c r="K32" s="1">
        <f t="shared" si="7"/>
        <v>0</v>
      </c>
      <c r="L32" s="1">
        <f t="shared" si="8"/>
        <v>0</v>
      </c>
      <c r="M32" s="1">
        <f t="shared" si="9"/>
        <v>0</v>
      </c>
      <c r="N32" s="1">
        <f t="shared" si="10"/>
        <v>0</v>
      </c>
      <c r="O32" s="2">
        <f t="shared" si="11"/>
        <v>0</v>
      </c>
    </row>
    <row r="33" spans="1:16" s="22" customFormat="1" ht="72" customHeight="1" x14ac:dyDescent="0.2">
      <c r="A33" s="75">
        <v>14</v>
      </c>
      <c r="B33" s="35" t="s">
        <v>60</v>
      </c>
      <c r="C33" s="29"/>
      <c r="D33" s="32">
        <v>121</v>
      </c>
      <c r="E33" s="32" t="s">
        <v>46</v>
      </c>
      <c r="F33" s="36">
        <v>0</v>
      </c>
      <c r="G33" s="25">
        <v>0</v>
      </c>
      <c r="H33" s="1">
        <f t="shared" si="6"/>
        <v>0</v>
      </c>
      <c r="I33" s="25">
        <v>0</v>
      </c>
      <c r="J33" s="1"/>
      <c r="K33" s="1">
        <f t="shared" si="7"/>
        <v>0</v>
      </c>
      <c r="L33" s="1">
        <f t="shared" si="8"/>
        <v>0</v>
      </c>
      <c r="M33" s="1">
        <f t="shared" si="9"/>
        <v>0</v>
      </c>
      <c r="N33" s="1">
        <f t="shared" si="10"/>
        <v>0</v>
      </c>
      <c r="O33" s="2">
        <f t="shared" si="11"/>
        <v>0</v>
      </c>
    </row>
    <row r="34" spans="1:16" s="22" customFormat="1" ht="87" customHeight="1" x14ac:dyDescent="0.2">
      <c r="A34" s="75">
        <v>15</v>
      </c>
      <c r="B34" s="35" t="s">
        <v>61</v>
      </c>
      <c r="C34" s="29"/>
      <c r="D34" s="32">
        <v>14</v>
      </c>
      <c r="E34" s="32" t="s">
        <v>69</v>
      </c>
      <c r="F34" s="36">
        <v>0</v>
      </c>
      <c r="G34" s="25">
        <v>0</v>
      </c>
      <c r="H34" s="1">
        <f t="shared" si="6"/>
        <v>0</v>
      </c>
      <c r="I34" s="25">
        <v>0</v>
      </c>
      <c r="J34" s="1"/>
      <c r="K34" s="1">
        <f t="shared" si="7"/>
        <v>0</v>
      </c>
      <c r="L34" s="1">
        <f t="shared" si="8"/>
        <v>0</v>
      </c>
      <c r="M34" s="1">
        <f t="shared" si="9"/>
        <v>0</v>
      </c>
      <c r="N34" s="1">
        <f t="shared" si="10"/>
        <v>0</v>
      </c>
      <c r="O34" s="2">
        <f t="shared" si="11"/>
        <v>0</v>
      </c>
    </row>
    <row r="35" spans="1:16" s="22" customFormat="1" ht="74.25" customHeight="1" x14ac:dyDescent="0.2">
      <c r="A35" s="75">
        <v>16</v>
      </c>
      <c r="B35" s="35" t="s">
        <v>62</v>
      </c>
      <c r="C35" s="29"/>
      <c r="D35" s="32">
        <v>25</v>
      </c>
      <c r="E35" s="32" t="s">
        <v>44</v>
      </c>
      <c r="F35" s="36">
        <v>0</v>
      </c>
      <c r="G35" s="25">
        <v>0</v>
      </c>
      <c r="H35" s="1">
        <f t="shared" si="6"/>
        <v>0</v>
      </c>
      <c r="I35" s="25">
        <v>0</v>
      </c>
      <c r="J35" s="1"/>
      <c r="K35" s="1">
        <f t="shared" si="7"/>
        <v>0</v>
      </c>
      <c r="L35" s="1">
        <f t="shared" si="8"/>
        <v>0</v>
      </c>
      <c r="M35" s="1">
        <f t="shared" si="9"/>
        <v>0</v>
      </c>
      <c r="N35" s="1">
        <f t="shared" si="10"/>
        <v>0</v>
      </c>
      <c r="O35" s="2">
        <f t="shared" si="11"/>
        <v>0</v>
      </c>
    </row>
    <row r="36" spans="1:16" s="22" customFormat="1" ht="52.5" customHeight="1" x14ac:dyDescent="0.2">
      <c r="A36" s="75">
        <v>17</v>
      </c>
      <c r="B36" s="35" t="s">
        <v>63</v>
      </c>
      <c r="C36" s="29"/>
      <c r="D36" s="32">
        <v>35</v>
      </c>
      <c r="E36" s="32" t="s">
        <v>68</v>
      </c>
      <c r="F36" s="36">
        <v>0</v>
      </c>
      <c r="G36" s="25">
        <v>0</v>
      </c>
      <c r="H36" s="1">
        <f t="shared" si="6"/>
        <v>0</v>
      </c>
      <c r="I36" s="25">
        <v>0</v>
      </c>
      <c r="J36" s="1"/>
      <c r="K36" s="1">
        <f t="shared" si="7"/>
        <v>0</v>
      </c>
      <c r="L36" s="1">
        <f t="shared" si="8"/>
        <v>0</v>
      </c>
      <c r="M36" s="1">
        <f t="shared" si="9"/>
        <v>0</v>
      </c>
      <c r="N36" s="1">
        <f t="shared" si="10"/>
        <v>0</v>
      </c>
      <c r="O36" s="2">
        <f t="shared" si="11"/>
        <v>0</v>
      </c>
    </row>
    <row r="37" spans="1:16" s="22" customFormat="1" ht="57" x14ac:dyDescent="0.2">
      <c r="A37" s="75">
        <v>18</v>
      </c>
      <c r="B37" s="35" t="s">
        <v>64</v>
      </c>
      <c r="C37" s="29"/>
      <c r="D37" s="32">
        <v>35</v>
      </c>
      <c r="E37" s="32" t="s">
        <v>68</v>
      </c>
      <c r="F37" s="36">
        <v>0</v>
      </c>
      <c r="G37" s="25">
        <v>0</v>
      </c>
      <c r="H37" s="1">
        <f t="shared" si="6"/>
        <v>0</v>
      </c>
      <c r="I37" s="25">
        <v>0</v>
      </c>
      <c r="J37" s="1"/>
      <c r="K37" s="1">
        <f t="shared" si="7"/>
        <v>0</v>
      </c>
      <c r="L37" s="1">
        <f t="shared" si="8"/>
        <v>0</v>
      </c>
      <c r="M37" s="1">
        <f t="shared" si="9"/>
        <v>0</v>
      </c>
      <c r="N37" s="1">
        <f t="shared" si="10"/>
        <v>0</v>
      </c>
      <c r="O37" s="2">
        <f t="shared" si="11"/>
        <v>0</v>
      </c>
    </row>
    <row r="38" spans="1:16" s="22" customFormat="1" ht="63" customHeight="1" x14ac:dyDescent="0.2">
      <c r="A38" s="75">
        <v>19</v>
      </c>
      <c r="B38" s="35" t="s">
        <v>65</v>
      </c>
      <c r="C38" s="29"/>
      <c r="D38" s="32">
        <v>35</v>
      </c>
      <c r="E38" s="32" t="s">
        <v>68</v>
      </c>
      <c r="F38" s="36">
        <v>0</v>
      </c>
      <c r="G38" s="25">
        <v>0</v>
      </c>
      <c r="H38" s="1">
        <f t="shared" si="6"/>
        <v>0</v>
      </c>
      <c r="I38" s="25">
        <v>0</v>
      </c>
      <c r="J38" s="1"/>
      <c r="K38" s="1">
        <f t="shared" si="7"/>
        <v>0</v>
      </c>
      <c r="L38" s="1">
        <f t="shared" si="8"/>
        <v>0</v>
      </c>
      <c r="M38" s="1">
        <f t="shared" si="9"/>
        <v>0</v>
      </c>
      <c r="N38" s="1">
        <f t="shared" si="10"/>
        <v>0</v>
      </c>
      <c r="O38" s="2">
        <f t="shared" si="11"/>
        <v>0</v>
      </c>
    </row>
    <row r="39" spans="1:16" s="22" customFormat="1" ht="63.75" customHeight="1" x14ac:dyDescent="0.2">
      <c r="A39" s="75">
        <v>20</v>
      </c>
      <c r="B39" s="35" t="s">
        <v>66</v>
      </c>
      <c r="C39" s="29"/>
      <c r="D39" s="32">
        <v>35</v>
      </c>
      <c r="E39" s="32" t="s">
        <v>68</v>
      </c>
      <c r="F39" s="37">
        <v>0</v>
      </c>
      <c r="G39" s="25">
        <v>0</v>
      </c>
      <c r="H39" s="1">
        <f t="shared" si="6"/>
        <v>0</v>
      </c>
      <c r="I39" s="25">
        <v>0</v>
      </c>
      <c r="J39" s="1"/>
      <c r="K39" s="1">
        <f t="shared" si="7"/>
        <v>0</v>
      </c>
      <c r="L39" s="1">
        <f t="shared" si="8"/>
        <v>0</v>
      </c>
      <c r="M39" s="1">
        <f t="shared" si="9"/>
        <v>0</v>
      </c>
      <c r="N39" s="1">
        <f t="shared" si="10"/>
        <v>0</v>
      </c>
      <c r="O39" s="2">
        <f t="shared" si="11"/>
        <v>0</v>
      </c>
    </row>
    <row r="40" spans="1:16" s="22" customFormat="1" ht="56.25" customHeight="1" x14ac:dyDescent="0.2">
      <c r="A40" s="75">
        <v>21</v>
      </c>
      <c r="B40" s="35" t="s">
        <v>67</v>
      </c>
      <c r="C40" s="29"/>
      <c r="D40" s="32">
        <v>18</v>
      </c>
      <c r="E40" s="32" t="s">
        <v>46</v>
      </c>
      <c r="F40" s="36">
        <v>0</v>
      </c>
      <c r="G40" s="25">
        <v>0</v>
      </c>
      <c r="H40" s="1">
        <f t="shared" si="6"/>
        <v>0</v>
      </c>
      <c r="I40" s="25">
        <v>0</v>
      </c>
      <c r="J40" s="1"/>
      <c r="K40" s="1">
        <f t="shared" si="7"/>
        <v>0</v>
      </c>
      <c r="L40" s="1">
        <f t="shared" si="8"/>
        <v>0</v>
      </c>
      <c r="M40" s="1">
        <f t="shared" si="9"/>
        <v>0</v>
      </c>
      <c r="N40" s="1">
        <f t="shared" si="10"/>
        <v>0</v>
      </c>
      <c r="O40" s="2">
        <f t="shared" si="11"/>
        <v>0</v>
      </c>
    </row>
    <row r="41" spans="1:16" s="22" customFormat="1" ht="42" customHeight="1" thickBot="1" x14ac:dyDescent="0.25">
      <c r="A41" s="30"/>
      <c r="B41" s="31"/>
      <c r="C41" s="31"/>
      <c r="D41" s="31"/>
      <c r="E41" s="31"/>
      <c r="F41" s="31"/>
      <c r="G41" s="31"/>
      <c r="H41" s="31"/>
      <c r="I41" s="31"/>
      <c r="J41" s="31"/>
      <c r="K41" s="31"/>
      <c r="L41" s="31"/>
      <c r="M41" s="50" t="s">
        <v>35</v>
      </c>
      <c r="N41" s="50"/>
      <c r="O41" s="28">
        <f>SUMIF(G:G,0%,L:L)</f>
        <v>0</v>
      </c>
    </row>
    <row r="42" spans="1:16" s="22" customFormat="1" ht="39" customHeight="1" thickBot="1" x14ac:dyDescent="0.25">
      <c r="A42" s="39" t="s">
        <v>24</v>
      </c>
      <c r="B42" s="40"/>
      <c r="C42" s="40"/>
      <c r="D42" s="40"/>
      <c r="E42" s="40"/>
      <c r="F42" s="40"/>
      <c r="G42" s="40"/>
      <c r="H42" s="40"/>
      <c r="I42" s="40"/>
      <c r="J42" s="40"/>
      <c r="K42" s="40"/>
      <c r="L42" s="40"/>
      <c r="M42" s="51" t="s">
        <v>10</v>
      </c>
      <c r="N42" s="51"/>
      <c r="O42" s="4">
        <f>SUMIF(G:G,5%,L:L)</f>
        <v>0</v>
      </c>
    </row>
    <row r="43" spans="1:16" s="22" customFormat="1" ht="30" customHeight="1" x14ac:dyDescent="0.2">
      <c r="A43" s="67" t="s">
        <v>42</v>
      </c>
      <c r="B43" s="68"/>
      <c r="C43" s="68"/>
      <c r="D43" s="68"/>
      <c r="E43" s="68"/>
      <c r="F43" s="68"/>
      <c r="G43" s="68"/>
      <c r="H43" s="68"/>
      <c r="I43" s="68"/>
      <c r="J43" s="68"/>
      <c r="K43" s="68"/>
      <c r="L43" s="69"/>
      <c r="M43" s="51" t="s">
        <v>11</v>
      </c>
      <c r="N43" s="51"/>
      <c r="O43" s="4">
        <f>SUMIF(G:G,19%,L:L)</f>
        <v>0</v>
      </c>
    </row>
    <row r="44" spans="1:16" s="22" customFormat="1" ht="30" customHeight="1" x14ac:dyDescent="0.2">
      <c r="A44" s="70"/>
      <c r="B44" s="70"/>
      <c r="C44" s="70"/>
      <c r="D44" s="70"/>
      <c r="E44" s="70"/>
      <c r="F44" s="70"/>
      <c r="G44" s="70"/>
      <c r="H44" s="70"/>
      <c r="I44" s="70"/>
      <c r="J44" s="70"/>
      <c r="K44" s="70"/>
      <c r="L44" s="70"/>
      <c r="M44" s="71" t="s">
        <v>7</v>
      </c>
      <c r="N44" s="72"/>
      <c r="O44" s="5">
        <f>SUM(O41:O43)</f>
        <v>0</v>
      </c>
    </row>
    <row r="45" spans="1:16" s="22" customFormat="1" ht="30" customHeight="1" x14ac:dyDescent="0.2">
      <c r="A45" s="70"/>
      <c r="B45" s="70"/>
      <c r="C45" s="70"/>
      <c r="D45" s="70"/>
      <c r="E45" s="70"/>
      <c r="F45" s="70"/>
      <c r="G45" s="70"/>
      <c r="H45" s="70"/>
      <c r="I45" s="70"/>
      <c r="J45" s="70"/>
      <c r="K45" s="70"/>
      <c r="L45" s="70"/>
      <c r="M45" s="73" t="s">
        <v>12</v>
      </c>
      <c r="N45" s="74"/>
      <c r="O45" s="4">
        <f>SUMIF(G:G,5%,M:M)</f>
        <v>0</v>
      </c>
    </row>
    <row r="46" spans="1:16" s="22" customFormat="1" ht="30" customHeight="1" x14ac:dyDescent="0.2">
      <c r="A46" s="70"/>
      <c r="B46" s="70"/>
      <c r="C46" s="70"/>
      <c r="D46" s="70"/>
      <c r="E46" s="70"/>
      <c r="F46" s="70"/>
      <c r="G46" s="70"/>
      <c r="H46" s="70"/>
      <c r="I46" s="70"/>
      <c r="J46" s="70"/>
      <c r="K46" s="70"/>
      <c r="L46" s="70"/>
      <c r="M46" s="73" t="s">
        <v>13</v>
      </c>
      <c r="N46" s="74"/>
      <c r="O46" s="4">
        <f>SUMIF(G:G,19%,M:M)</f>
        <v>0</v>
      </c>
    </row>
    <row r="47" spans="1:16" s="22" customFormat="1" ht="30" customHeight="1" x14ac:dyDescent="0.2">
      <c r="A47" s="70"/>
      <c r="B47" s="70"/>
      <c r="C47" s="70"/>
      <c r="D47" s="70"/>
      <c r="E47" s="70"/>
      <c r="F47" s="70"/>
      <c r="G47" s="70"/>
      <c r="H47" s="70"/>
      <c r="I47" s="70"/>
      <c r="J47" s="70"/>
      <c r="K47" s="70"/>
      <c r="L47" s="70"/>
      <c r="M47" s="71" t="s">
        <v>14</v>
      </c>
      <c r="N47" s="72"/>
      <c r="O47" s="5">
        <f>SUM(O45:O46)</f>
        <v>0</v>
      </c>
    </row>
    <row r="48" spans="1:16" s="22" customFormat="1" ht="30" customHeight="1" x14ac:dyDescent="0.2">
      <c r="A48" s="70"/>
      <c r="B48" s="70"/>
      <c r="C48" s="70"/>
      <c r="D48" s="70"/>
      <c r="E48" s="70"/>
      <c r="F48" s="70"/>
      <c r="G48" s="70"/>
      <c r="H48" s="70"/>
      <c r="I48" s="70"/>
      <c r="J48" s="70"/>
      <c r="K48" s="70"/>
      <c r="L48" s="70"/>
      <c r="M48" s="65" t="s">
        <v>33</v>
      </c>
      <c r="N48" s="66"/>
      <c r="O48" s="4">
        <f>SUMIF(I:I,8%,N:N)</f>
        <v>0</v>
      </c>
      <c r="P48" s="34"/>
    </row>
    <row r="49" spans="1:16" s="22" customFormat="1" ht="37.5" customHeight="1" x14ac:dyDescent="0.2">
      <c r="A49" s="70"/>
      <c r="B49" s="70"/>
      <c r="C49" s="70"/>
      <c r="D49" s="70"/>
      <c r="E49" s="70"/>
      <c r="F49" s="70"/>
      <c r="G49" s="70"/>
      <c r="H49" s="70"/>
      <c r="I49" s="70"/>
      <c r="J49" s="70"/>
      <c r="K49" s="70"/>
      <c r="L49" s="70"/>
      <c r="M49" s="63" t="s">
        <v>32</v>
      </c>
      <c r="N49" s="64"/>
      <c r="O49" s="5">
        <f>SUM(O48)</f>
        <v>0</v>
      </c>
      <c r="P49" s="34"/>
    </row>
    <row r="50" spans="1:16" s="22" customFormat="1" ht="44.25" customHeight="1" x14ac:dyDescent="0.2">
      <c r="A50" s="70"/>
      <c r="B50" s="70"/>
      <c r="C50" s="70"/>
      <c r="D50" s="70"/>
      <c r="E50" s="70"/>
      <c r="F50" s="70"/>
      <c r="G50" s="70"/>
      <c r="H50" s="70"/>
      <c r="I50" s="70"/>
      <c r="J50" s="70"/>
      <c r="K50" s="70"/>
      <c r="L50" s="70"/>
      <c r="M50" s="63" t="s">
        <v>15</v>
      </c>
      <c r="N50" s="64"/>
      <c r="O50" s="5">
        <f>+O44+O47+O49</f>
        <v>0</v>
      </c>
    </row>
    <row r="53" spans="1:16" x14ac:dyDescent="0.25">
      <c r="B53" s="27"/>
      <c r="C53" s="27"/>
    </row>
    <row r="54" spans="1:16" x14ac:dyDescent="0.25">
      <c r="B54" s="61"/>
      <c r="C54" s="61"/>
      <c r="D54" s="61"/>
    </row>
    <row r="55" spans="1:16" x14ac:dyDescent="0.25">
      <c r="B55" s="62"/>
      <c r="C55" s="62"/>
      <c r="D55" s="62"/>
    </row>
    <row r="56" spans="1:16" ht="15" customHeight="1" x14ac:dyDescent="0.25">
      <c r="A56" s="33"/>
      <c r="B56" s="60" t="s">
        <v>20</v>
      </c>
      <c r="C56" s="60"/>
      <c r="D56" s="60"/>
    </row>
    <row r="58" spans="1:16" x14ac:dyDescent="0.25">
      <c r="A58" s="23" t="s">
        <v>43</v>
      </c>
    </row>
  </sheetData>
  <sheetProtection algorithmName="SHA-512" hashValue="rDdJcu/URgrMolWvIEZy1VhQgx0wNbhn2DoWaNSvRulIuIgeXydQiFIVp6dVeFXZOb82aBxFkygPUaza5bgUyQ==" saltValue="/EkDJnfaKqJxICOjWeOjUg==" spinCount="100000" sheet="1" selectLockedCells="1"/>
  <mergeCells count="29">
    <mergeCell ref="B3:M3"/>
    <mergeCell ref="B4:M5"/>
    <mergeCell ref="B56:D56"/>
    <mergeCell ref="B54:D55"/>
    <mergeCell ref="M50:N50"/>
    <mergeCell ref="M48:N48"/>
    <mergeCell ref="M49:N49"/>
    <mergeCell ref="A43:L50"/>
    <mergeCell ref="M43:N43"/>
    <mergeCell ref="M44:N44"/>
    <mergeCell ref="M45:N45"/>
    <mergeCell ref="M46:N46"/>
    <mergeCell ref="M47:N47"/>
    <mergeCell ref="N2:O2"/>
    <mergeCell ref="N3:O3"/>
    <mergeCell ref="N4:O4"/>
    <mergeCell ref="A42:L42"/>
    <mergeCell ref="A10:B10"/>
    <mergeCell ref="D14:G14"/>
    <mergeCell ref="D16:G16"/>
    <mergeCell ref="F10:G10"/>
    <mergeCell ref="L10:N10"/>
    <mergeCell ref="M41:N41"/>
    <mergeCell ref="M42:N42"/>
    <mergeCell ref="D12:G12"/>
    <mergeCell ref="A12:B16"/>
    <mergeCell ref="N5:O5"/>
    <mergeCell ref="A2:A5"/>
    <mergeCell ref="B2:M2"/>
  </mergeCells>
  <dataValidations count="1">
    <dataValidation type="whole" allowBlank="1" showInputMessage="1" showErrorMessage="1" sqref="F20:F40" xr:uid="{57BFCE52-24E0-4410-888D-8FB42963B25F}">
      <formula1>0</formula1>
      <formula2>100000000</formula2>
    </dataValidation>
  </dataValidations>
  <pageMargins left="0.7" right="0.7" top="0.75" bottom="0.75" header="0.3" footer="0.3"/>
  <pageSetup paperSize="5" scale="30" orientation="landscape" r:id="rId1"/>
  <colBreaks count="1" manualBreakCount="1">
    <brk id="15" max="41" man="1"/>
  </colBreaks>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r:uid="{9841E4BE-0DF9-4AAB-935F-0F21F61CC081}">
          <x14:formula1>
            <xm:f>Hoja2!$D$7:$D$9</xm:f>
          </x14:formula1>
          <xm:sqref>G20:G40</xm:sqref>
        </x14:dataValidation>
        <x14:dataValidation type="list" allowBlank="1" showInputMessage="1" showErrorMessage="1" xr:uid="{D84977D5-C6E8-43EF-8C87-C36B7DA8E1A5}">
          <x14:formula1>
            <xm:f>Hoja2!$F$7:$F$8</xm:f>
          </x14:formula1>
          <xm:sqref>I20:I40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D7:F10"/>
  <sheetViews>
    <sheetView workbookViewId="0">
      <selection activeCell="F9" sqref="F9"/>
    </sheetView>
  </sheetViews>
  <sheetFormatPr baseColWidth="10" defaultRowHeight="15" x14ac:dyDescent="0.25"/>
  <sheetData>
    <row r="7" spans="4:6" x14ac:dyDescent="0.25">
      <c r="D7" s="3">
        <v>0</v>
      </c>
      <c r="F7" s="24">
        <v>0.08</v>
      </c>
    </row>
    <row r="8" spans="4:6" x14ac:dyDescent="0.25">
      <c r="D8" s="3">
        <v>0.05</v>
      </c>
      <c r="F8" s="3">
        <v>0</v>
      </c>
    </row>
    <row r="9" spans="4:6" x14ac:dyDescent="0.25">
      <c r="D9" s="3">
        <v>0.19</v>
      </c>
    </row>
    <row r="10" spans="4:6" x14ac:dyDescent="0.25">
      <c r="D10" s="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11" ma:contentTypeDescription="Create a new document." ma:contentTypeScope="" ma:versionID="24e741e755b6ba0df6ce4c8a8553fb73">
  <xsd:schema xmlns:xsd="http://www.w3.org/2001/XMLSchema" xmlns:xs="http://www.w3.org/2001/XMLSchema" xmlns:p="http://schemas.microsoft.com/office/2006/metadata/properties" xmlns:ns3="632c1e4e-69c6-4d1f-81a1-009441d464e5" xmlns:ns4="39f7a895-868e-4739-ab10-589c64175fbd" targetNamespace="http://schemas.microsoft.com/office/2006/metadata/properties" ma:root="true" ma:fieldsID="1b1c0a40124c27a58424e983c82c30ce" ns3:_="" ns4:_="">
    <xsd:import namespace="632c1e4e-69c6-4d1f-81a1-009441d464e5"/>
    <xsd:import namespace="39f7a895-868e-4739-ab10-589c64175fbd"/>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4:SharedWithUsers" minOccurs="0"/>
                <xsd:element ref="ns4:SharedWithDetails" minOccurs="0"/>
                <xsd:element ref="ns4:SharingHintHash"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39f7a895-868e-4739-ab10-589c64175fbd"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SharingHintHash" ma:index="17"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64083AE-2A34-40CD-86CF-CD8A8FEF5E61}">
  <ds:schemaRefs>
    <ds:schemaRef ds:uri="39f7a895-868e-4739-ab10-589c64175fbd"/>
    <ds:schemaRef ds:uri="http://schemas.microsoft.com/office/2006/documentManagement/types"/>
    <ds:schemaRef ds:uri="632c1e4e-69c6-4d1f-81a1-009441d464e5"/>
    <ds:schemaRef ds:uri="http://purl.org/dc/terms/"/>
    <ds:schemaRef ds:uri="http://schemas.microsoft.com/office/2006/metadata/properties"/>
    <ds:schemaRef ds:uri="http://purl.org/dc/dcmitype/"/>
    <ds:schemaRef ds:uri="http://www.w3.org/XML/1998/namespace"/>
    <ds:schemaRef ds:uri="http://schemas.microsoft.com/office/infopath/2007/PartnerControls"/>
    <ds:schemaRef ds:uri="http://schemas.openxmlformats.org/package/2006/metadata/core-properties"/>
    <ds:schemaRef ds:uri="http://purl.org/dc/elements/1.1/"/>
  </ds:schemaRefs>
</ds:datastoreItem>
</file>

<file path=customXml/itemProps2.xml><?xml version="1.0" encoding="utf-8"?>
<ds:datastoreItem xmlns:ds="http://schemas.openxmlformats.org/officeDocument/2006/customXml" ds:itemID="{8145DBBF-B832-423F-936B-1E71F3349BA0}">
  <ds:schemaRefs>
    <ds:schemaRef ds:uri="http://schemas.microsoft.com/sharepoint/v3/contenttype/forms"/>
  </ds:schemaRefs>
</ds:datastoreItem>
</file>

<file path=customXml/itemProps3.xml><?xml version="1.0" encoding="utf-8"?>
<ds:datastoreItem xmlns:ds="http://schemas.openxmlformats.org/officeDocument/2006/customXml" ds:itemID="{371AC283-58EC-4E17-AB80-3BA019EA464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39f7a895-868e-4739-ab10-589c64175fb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DARIO GONZALEZ MOLINA</dc:creator>
  <cp:lastModifiedBy>HEIDY YOHANA VALBUENA DIAZ</cp:lastModifiedBy>
  <cp:lastPrinted>2023-08-14T15:25:49Z</cp:lastPrinted>
  <dcterms:created xsi:type="dcterms:W3CDTF">2017-04-28T13:22:52Z</dcterms:created>
  <dcterms:modified xsi:type="dcterms:W3CDTF">2023-11-22T16:05:00Z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