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https://mailunicundiedu-my.sharepoint.com/personal/hyvalbuena_ucundinamarca_edu_co/Documents/2023/CONTRATACION DIRECTA/F-CD-333 PRIMEROS AUXILIOS/3. DOCUMENTOS A PUBLICAR/"/>
    </mc:Choice>
  </mc:AlternateContent>
  <xr:revisionPtr revIDLastSave="34" documentId="8_{D6369C42-96FC-45F4-96AF-20A8CFB6F250}" xr6:coauthVersionLast="47" xr6:coauthVersionMax="47" xr10:uidLastSave="{B6B4CA33-B133-4B4F-AC83-69260205A9BD}"/>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0" i="1" l="1"/>
  <c r="M40" i="1" s="1"/>
  <c r="H40" i="1"/>
  <c r="K40" i="1" s="1"/>
  <c r="L39" i="1"/>
  <c r="H39" i="1"/>
  <c r="K39" i="1" s="1"/>
  <c r="L38" i="1"/>
  <c r="H38" i="1"/>
  <c r="K38" i="1" s="1"/>
  <c r="L37" i="1"/>
  <c r="H37" i="1"/>
  <c r="K37" i="1" s="1"/>
  <c r="L36" i="1"/>
  <c r="H36" i="1"/>
  <c r="K36" i="1" s="1"/>
  <c r="L35" i="1"/>
  <c r="H35" i="1"/>
  <c r="K35" i="1" s="1"/>
  <c r="L34" i="1"/>
  <c r="H34" i="1"/>
  <c r="K34" i="1" s="1"/>
  <c r="L33" i="1"/>
  <c r="H33" i="1"/>
  <c r="K33" i="1" s="1"/>
  <c r="L32" i="1"/>
  <c r="H32" i="1"/>
  <c r="K32" i="1" s="1"/>
  <c r="L31" i="1"/>
  <c r="H31" i="1"/>
  <c r="K31" i="1" s="1"/>
  <c r="L30" i="1"/>
  <c r="H30" i="1"/>
  <c r="K30" i="1" s="1"/>
  <c r="L29" i="1"/>
  <c r="H29" i="1"/>
  <c r="K29" i="1" s="1"/>
  <c r="L28" i="1"/>
  <c r="H28" i="1"/>
  <c r="K28" i="1" s="1"/>
  <c r="L27" i="1"/>
  <c r="H27" i="1"/>
  <c r="K27" i="1" s="1"/>
  <c r="L26" i="1"/>
  <c r="H26" i="1"/>
  <c r="K26" i="1" s="1"/>
  <c r="L25" i="1"/>
  <c r="H25" i="1"/>
  <c r="K25" i="1" s="1"/>
  <c r="L24" i="1"/>
  <c r="N24" i="1" s="1"/>
  <c r="H24" i="1"/>
  <c r="K24" i="1" s="1"/>
  <c r="L23" i="1"/>
  <c r="N23" i="1" s="1"/>
  <c r="H23" i="1"/>
  <c r="K23" i="1" s="1"/>
  <c r="L22" i="1"/>
  <c r="H22" i="1"/>
  <c r="K22" i="1" s="1"/>
  <c r="L21" i="1"/>
  <c r="H21" i="1"/>
  <c r="K21" i="1" s="1"/>
  <c r="L20" i="1"/>
  <c r="H20" i="1"/>
  <c r="K20" i="1" s="1"/>
  <c r="O45" i="1"/>
  <c r="M21" i="1" l="1"/>
  <c r="M25" i="1"/>
  <c r="M29" i="1"/>
  <c r="M35" i="1"/>
  <c r="M39" i="1"/>
  <c r="N21" i="1"/>
  <c r="N25" i="1"/>
  <c r="N29" i="1"/>
  <c r="N33" i="1"/>
  <c r="N37" i="1"/>
  <c r="N39" i="1"/>
  <c r="M26" i="1"/>
  <c r="M22" i="1"/>
  <c r="O46" i="1" s="1"/>
  <c r="M24" i="1"/>
  <c r="O24" i="1" s="1"/>
  <c r="M30" i="1"/>
  <c r="N26" i="1"/>
  <c r="N32" i="1"/>
  <c r="N40" i="1"/>
  <c r="O40" i="1" s="1"/>
  <c r="M28" i="1"/>
  <c r="M32" i="1"/>
  <c r="M34" i="1"/>
  <c r="M36" i="1"/>
  <c r="M38" i="1"/>
  <c r="N22" i="1"/>
  <c r="N28" i="1"/>
  <c r="N30" i="1"/>
  <c r="N34" i="1"/>
  <c r="N36" i="1"/>
  <c r="N38" i="1"/>
  <c r="M23" i="1"/>
  <c r="O23" i="1" s="1"/>
  <c r="M27" i="1"/>
  <c r="M31" i="1"/>
  <c r="M33" i="1"/>
  <c r="M37" i="1"/>
  <c r="N27" i="1"/>
  <c r="N31" i="1"/>
  <c r="N35" i="1"/>
  <c r="N20" i="1"/>
  <c r="M20" i="1"/>
  <c r="O35" i="1" l="1"/>
  <c r="O22" i="1"/>
  <c r="O33" i="1"/>
  <c r="O30" i="1"/>
  <c r="O31" i="1"/>
  <c r="O25" i="1"/>
  <c r="O29" i="1"/>
  <c r="O26" i="1"/>
  <c r="O38" i="1"/>
  <c r="O21" i="1"/>
  <c r="O34" i="1"/>
  <c r="O36" i="1"/>
  <c r="O32" i="1"/>
  <c r="O27" i="1"/>
  <c r="O37" i="1"/>
  <c r="O28" i="1"/>
  <c r="O39" i="1"/>
  <c r="O20" i="1"/>
  <c r="O47" i="1"/>
  <c r="O48" i="1" l="1"/>
  <c r="O49" i="1" s="1"/>
  <c r="O42" i="1" l="1"/>
  <c r="O41" i="1" l="1"/>
  <c r="O43" i="1" l="1"/>
  <c r="O44" i="1" l="1"/>
  <c r="O5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<sst xmlns="http://schemas.openxmlformats.org/spreadsheetml/2006/main" count="87" uniqueCount="70">
  <si>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</si>
  <si>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</si>
  <si>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</si>
  <si>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</si>
  <si>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</si>
  <si>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</si>
  <si>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</si>
  <si>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</si>
  <si>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</si>
  <si>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</si>
  <si>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</si>
  <si>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</si>
  <si>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</si>
  <si>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</si>
  <si>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</si>
  <si>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</si>
  <si>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</si>
  <si>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</si>
  <si>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</si>
  <si>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</si>
  <si>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</si>
  <si>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</si>
  <si>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</si>
  <si>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</si>
  <si>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</si>
  <si>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</si>
  <si>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</si>
  <si>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</si>
  <si>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</si>
  <si>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</si>
  <si>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</si>
  <si>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</si>
  <si>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</si>
  <si>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</si>
  <si>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</si>
  <si>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</si>
  <si>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</si>
  <si>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</si>
  <si>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</si>
  <si>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</si>
  <si>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</si>
  <si>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</si>
  <si>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</si>
  <si>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</si>
  <si>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</si>
  <si>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FRASCO</t>
  </si>
  <si>
    <t>CAJA</t>
  </si>
  <si>
    <t>AGUA ESTERIL X 500 ML, solución esterilizada de agua pirógena, presentación en bolsa x 500 ml. Fecha de vencimiento no menor a 2 años.  Con registro sanitario invima y ficha técnica. </t>
  </si>
  <si>
    <t>ALCOHOL  ANTISÉPTICO 700 ML  Fecha de vencimiento no menor a 2 años, Con registro sanitario invima y ficha técnica.  </t>
  </si>
  <si>
    <t>BAJA LENGUAS DE MADERA, paquete por 20 unidades, material madera, no estériles, insaboros, suaves al tacto. Con registro sanitario invima y ficha técnica. </t>
  </si>
  <si>
    <t>CINTA KINESIOLOGICA COLOR AZUL X 5 MTS, esparadrapo elástico constituido por una estructura trenzada de hilos de algodón, con una capa de pegamento que le da adhesividad, antialérgica, que favorezca la transpiración y la elevación de la piel.  Con registro sanitario invima y ficha técnica. </t>
  </si>
  <si>
    <t>COLLAR CERVICAL PARA ADULTO,  Presenta sistema de seguros para los distintos tamaños de cuello, fabricado sin látex, 4 posiciones de regulación (Tall, Regular, Short y No-neck), área frontal de libre acceso diseñada para mejor visualización, control del pulso y procedimientos de vías respiratorias avanzados, incluye sistemas de seguro que fijan la posición del collar seleccionado, guías de ajustes simétricos para correcta alineación, espacio abierto en el sector trasero para completo control del paciente (realización de palpaciones). Con registro sanitario invima y ficha técnica. </t>
  </si>
  <si>
    <t>CURITAS AUTOADHESIVAS PARA LESIONES MENORES X 100 UDS, adhesivo hipoalergénico de larga duración, cojín (gasa) con gran capacidad de absorción de fluidos, cojín (gasa) con malla protectora para que no se pegue a la herida, fecha de vencimiento no menor a 2 años. Con registro sanitario invima y ficha técnica.  </t>
  </si>
  <si>
    <t>FRASCOS DE LINIMENTO DEPORTIVO EN AEROSOL X 200 ML, frasco Aerosol a base de salicilato de metilo y mentol especial para deportistas, frasco resistente de larga duracion, fecha de vencimiento no menor a 2 años. Con registro sanitario invima y ficha técnica. </t>
  </si>
  <si>
    <t>GASA ANTIADHERENTE ESTERIL X 5 UNIDADES DE 10 X 10 CMS, apósito con gran capacidad de absorción, capa interior semipermeable, adhesivo no irritable con buena adherencia, fácil retirada sin dejar restos, aporte ambiente húmedo a la herida, PAQUETE X 10 UND Fecha de vencimiento no menor a 2 años.  Con registro sanitario invima y ficha técnica. </t>
  </si>
  <si>
    <t>GUANTES DE NITRILO X 100 UDS PARA EXAMEN TALLA  SMALL AZUL, guante de nitrilo para examen, no estéril, presentación: caja dispensadora x 100 unds,  disponible en talla: S, fabricados 100% en nitrilo (acryloni-trile-butadine), material libre de látex y residuos químicos, libres de talco, ergonómicos, mayor calibre, optima sensibilidad, ambidiestros, alta resistencia, color azul. Fecha de vencimiento no menor a 5 años, despues de la fecha de elaboración. Con registro sanitario invima y ficha técnica. </t>
  </si>
  <si>
    <t>GUANTES DE NITRILO X 100 UDS PARA EXAMEN TALLA LARGE AZUL, guante de nitrilo para examen, no estéril, presentación: caja dispensadora x 100 unds, disponible en talla: L, fabricados 100% en nitrilo (acryloni-trile-butadine), material libre de látex y residuos químicos, libres de talco, ergonómicos, mayor calibre, optima sensibilidad, ambidiestros, alta resistencia, color azul. Fecha de vencimiento no menor a 5 años, despues de la fecha de elaboración. Con registro sanitario invima y ficha técnica.  </t>
  </si>
  <si>
    <t>GUANTES DE NITRILO X 100 UDS PARA EXAMEN TALLA MEDIUM COLOR  AZUL,  guante de nitrilo para examen, no estéril, presentación: caja dispensadora x 100 unds, disponible en talla: M, fabricados 100% en nitrilo (acryloni-trile-butadine), material libre de látex y residuos químicos, libres de talco, ergonómicos, mayor calibre, optima sensibilidad, ambidiestros, alta resistencia, color azul. Fecha de vencimiento no menor a 5 años, despues de la fecha de elaboración. Con registro sanitario invima y ficha técnica. </t>
  </si>
  <si>
    <t>INMOVILIZADOR DE MIEMBROS SUPERIORES PARA ADULTO,                     Set o Paquete completo de piezas ideales para inmovilizar estructuras oseas de brazos y manos. Con registro sanitario invima y ficha técnica. </t>
  </si>
  <si>
    <t>PRESERVATIVOS, material en  látex, resistente,  registro invima, presentación  caja de 48 sets por 3 unidades, fecha de vencimiento no menor a 2 años. Con registro sanitario invima y ficha técnica.  </t>
  </si>
  <si>
    <t>ELEMENTO DE BARRERA (TAPABOCAS) con ajuste nasal, tiras de sujeción y resistente. CAJA X 50 UND. Fecha de vencimiento no menor a 2 años. Con registro sanitario. Con registro sanitario invima y ficha técnica.  </t>
  </si>
  <si>
    <t>TIJERAS LISTER PARA VENDAJES DE 14,5 CM,  uso de botiquin                                          con protuberancia redondeada forma en ángulo, no causa daños al paciente, ideal para cortar ropa y vendajes, de acero inoxidable, ideal para fisioterapia deportiva. Con registro sanitario invima y ficha técnica. </t>
  </si>
  <si>
    <t>TUBOS DE ESPARADRAPO HOSPITALARIO EN TELA, con soporte x  5 unidades surtidas, tela de algodón, soporte en latex, hipoalergénico.  Fecha de vencimiento no menor a 2 años, Con registro sanitario invima y ficha técnica. </t>
  </si>
  <si>
    <t>VENDA DE ALGODON 3 X 5" YARDAS    PAQUETE X 20 UND,  material de buena calidad. Con registro sanitario invima y ficha técnica.  </t>
  </si>
  <si>
    <t>VENDA DE ALGODON 5 X 5" YARDAS    PAQUETE X 12 UND, Almohadillado para proteger la piel, en vendajes, félulas, yesos, absorvente. Con registro sanitario invima y ficha técnica.  </t>
  </si>
  <si>
    <t>VENDA ELÁSTICA DE 3 X 5" YARDAS,  buena fijación, compresión sin adhesivo, delgada, porosa y de fácil secado (cuando se humedece)  PAQUETE X 20 UND. Con registro sanitario invima y ficha técnica. </t>
  </si>
  <si>
    <t>VENDA ELÁSTICA DE 5 X 5" YARDAS,  buena fijación, compresión sin adhesivo, delgada, porosa y de fácil secado (cuando se humedece)  PAQUETE X 12 UND. Con registro sanitario invima y ficha técnica. </t>
  </si>
  <si>
    <t>VENDAS DE COBANN AUTO-ADHERENTE DE 4X5 DE 3 METROS  CAJA X 10 UND, venda elástica estirada 4x5 yardas, material elástico.</t>
  </si>
  <si>
    <t>PAQUETE</t>
  </si>
  <si>
    <t>GALON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</si>
</sst>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7" applyNumberFormat="0" applyFill="0" applyAlignment="0" applyProtection="0"/>
    <xf numFmtId="0" fontId="14" fillId="0" borderId="18" applyNumberFormat="0" applyFill="0" applyAlignment="0" applyProtection="0"/>
    <xf numFmtId="0" fontId="15" fillId="0" borderId="19"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0" applyNumberFormat="0" applyAlignment="0" applyProtection="0"/>
    <xf numFmtId="0" fontId="20" fillId="8" borderId="21" applyNumberFormat="0" applyAlignment="0" applyProtection="0"/>
    <xf numFmtId="0" fontId="21" fillId="8" borderId="20" applyNumberFormat="0" applyAlignment="0" applyProtection="0"/>
    <xf numFmtId="0" fontId="22" fillId="0" borderId="22" applyNumberFormat="0" applyFill="0" applyAlignment="0" applyProtection="0"/>
    <xf numFmtId="0" fontId="23" fillId="9" borderId="23" applyNumberFormat="0" applyAlignment="0" applyProtection="0"/>
    <xf numFmtId="0" fontId="24" fillId="0" borderId="0" applyNumberFormat="0" applyFill="0" applyBorder="0" applyAlignment="0" applyProtection="0"/>
    <xf numFmtId="0" fontId="5" fillId="10" borderId="24" applyNumberFormat="0" applyFont="0" applyAlignment="0" applyProtection="0"/>
    <xf numFmtId="0" fontId="25" fillId="0" borderId="0" applyNumberFormat="0" applyFill="0" applyBorder="0" applyAlignment="0" applyProtection="0"/>
    <xf numFmtId="0" fontId="26" fillId="0" borderId="25"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0" fontId="3" fillId="2" borderId="0" xfId="0" applyFont="1" applyFill="1" applyAlignment="1" applyProtection="1">
      <alignment horizontal="center" vertical="center" wrapText="1"/>
      <protection hidden="1"/>
    </xf>
    <xf numFmtId="0" fontId="3" fillId="2" borderId="14" xfId="0" applyFont="1" applyFill="1" applyBorder="1" applyAlignment="1" applyProtection="1">
      <alignment vertical="center" wrapText="1"/>
      <protection hidden="1"/>
    </xf>
    <xf numFmtId="0" fontId="1" fillId="0" borderId="27" xfId="0" applyFont="1" applyBorder="1" applyAlignment="1">
      <alignment horizontal="center" vertical="center" wrapText="1"/>
    </xf>
    <xf numFmtId="0" fontId="1" fillId="2" borderId="0" xfId="0" applyFont="1" applyFill="1" applyAlignment="1" applyProtection="1">
      <alignment wrapText="1"/>
      <protection hidden="1"/>
    </xf>
    <xf numFmtId="43" fontId="0" fillId="2" borderId="0" xfId="0" applyNumberFormat="1" applyFill="1" applyAlignment="1" applyProtection="1">
      <alignment vertical="center"/>
      <protection hidden="1"/>
    </xf>
    <xf numFmtId="0" fontId="1" fillId="0" borderId="27" xfId="0" applyFont="1" applyBorder="1" applyAlignment="1">
      <alignment wrapText="1"/>
    </xf>
    <xf numFmtId="43" fontId="28" fillId="35" borderId="1" xfId="3" applyFont="1" applyFill="1" applyBorder="1" applyAlignment="1" applyProtection="1">
      <alignment horizontal="center" vertical="center"/>
      <protection locked="0"/>
    </xf>
    <xf numFmtId="43" fontId="28" fillId="35" borderId="29" xfId="3" applyFont="1" applyFill="1" applyBorder="1" applyAlignment="1" applyProtection="1">
      <alignment horizontal="center" vertical="center"/>
      <protection locked="0"/>
    </xf>
    <xf numFmtId="0" fontId="4" fillId="0" borderId="1" xfId="0" applyFont="1" applyBorder="1" applyAlignment="1" applyProtection="1">
      <alignment horizontal="center" vertical="center" wrapText="1"/>
      <protection hidden="1"/>
    </xf>
    <xf numFmtId="0" fontId="6" fillId="2" borderId="15" xfId="0" applyFont="1" applyFill="1" applyBorder="1" applyAlignment="1" applyProtection="1">
      <alignment horizontal="center" vertical="center"/>
      <protection hidden="1"/>
    </xf>
    <xf numFmtId="0" fontId="6" fillId="2" borderId="16"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9" fillId="2" borderId="0" xfId="0" applyFont="1" applyFill="1" applyAlignment="1" applyProtection="1">
      <alignment horizontal="center" wrapText="1"/>
      <protection hidden="1"/>
    </xf>
    <xf numFmtId="0" fontId="1" fillId="2" borderId="0" xfId="0" applyFont="1" applyFill="1" applyAlignment="1" applyProtection="1">
      <alignment horizontal="center"/>
      <protection locked="0"/>
    </xf>
    <xf numFmtId="0" fontId="1" fillId="2" borderId="28" xfId="0" applyFont="1" applyFill="1" applyBorder="1" applyAlignment="1" applyProtection="1">
      <alignment horizontal="center"/>
      <protection locked="0"/>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6"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6" fillId="0" borderId="1" xfId="0"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8"/>
  <sheetViews>
    <sheetView tabSelected="1" view="pageBreakPreview" topLeftCell="A19" zoomScale="85" zoomScaleNormal="85" zoomScaleSheetLayoutView="85" zoomScalePageLayoutView="55" workbookViewId="0">
      <selection activeCell="C22" sqref="C22"/>
    </sheetView>
  </sheetViews>
  <sheetFormatPr baseColWidth="10" defaultColWidth="11.42578125" defaultRowHeight="15" x14ac:dyDescent="0.25"/>
  <cols>
    <col min="1" max="1" width="19.85546875" style="7" customWidth="1"/>
    <col min="2" max="2" width="60.28515625" style="7" customWidth="1"/>
    <col min="3" max="3" width="15.28515625" style="7" customWidth="1"/>
    <col min="4" max="4" width="16.140625" style="7" customWidth="1"/>
    <col min="5" max="5" width="17" style="7" customWidth="1"/>
    <col min="6" max="6" width="17.85546875" style="7" customWidth="1"/>
    <col min="7" max="7" width="12.85546875" style="7" customWidth="1"/>
    <col min="8" max="8" width="15" style="7" customWidth="1"/>
    <col min="9" max="9" width="20.28515625" style="7" customWidth="1"/>
    <col min="10" max="10" width="15" style="7" customWidth="1"/>
    <col min="11" max="11" width="17.85546875" style="9" customWidth="1"/>
    <col min="12" max="13" width="16.7109375" style="9" customWidth="1"/>
    <col min="14" max="14" width="14.7109375" style="9" customWidth="1"/>
    <col min="15" max="15" width="18.7109375" style="9" customWidth="1"/>
    <col min="16" max="16" width="21" style="9" customWidth="1"/>
    <col min="17" max="16384" width="11.42578125" style="9"/>
  </cols>
  <sheetData>
    <row r="1" spans="1:15" x14ac:dyDescent="0.25">
      <c r="F1" s="8"/>
    </row>
    <row r="2" spans="1:15" ht="15.75" customHeight="1" x14ac:dyDescent="0.25">
      <c r="A2" s="58"/>
      <c r="B2" s="59" t="s">
        <v>0</v>
      </c>
      <c r="C2" s="59"/>
      <c r="D2" s="59"/>
      <c r="E2" s="59"/>
      <c r="F2" s="59"/>
      <c r="G2" s="59"/>
      <c r="H2" s="59"/>
      <c r="I2" s="59"/>
      <c r="J2" s="59"/>
      <c r="K2" s="59"/>
      <c r="L2" s="59"/>
      <c r="M2" s="59"/>
      <c r="N2" s="38" t="s">
        <v>37</v>
      </c>
      <c r="O2" s="38"/>
    </row>
    <row r="3" spans="1:15" ht="15.75" customHeight="1" x14ac:dyDescent="0.25">
      <c r="A3" s="58"/>
      <c r="B3" s="59" t="s">
        <v>1</v>
      </c>
      <c r="C3" s="59"/>
      <c r="D3" s="59"/>
      <c r="E3" s="59"/>
      <c r="F3" s="59"/>
      <c r="G3" s="59"/>
      <c r="H3" s="59"/>
      <c r="I3" s="59"/>
      <c r="J3" s="59"/>
      <c r="K3" s="59"/>
      <c r="L3" s="59"/>
      <c r="M3" s="59"/>
      <c r="N3" s="38" t="s">
        <v>40</v>
      </c>
      <c r="O3" s="38"/>
    </row>
    <row r="4" spans="1:15" ht="16.5" customHeight="1" x14ac:dyDescent="0.25">
      <c r="A4" s="58"/>
      <c r="B4" s="59" t="s">
        <v>36</v>
      </c>
      <c r="C4" s="59"/>
      <c r="D4" s="59"/>
      <c r="E4" s="59"/>
      <c r="F4" s="59"/>
      <c r="G4" s="59"/>
      <c r="H4" s="59"/>
      <c r="I4" s="59"/>
      <c r="J4" s="59"/>
      <c r="K4" s="59"/>
      <c r="L4" s="59"/>
      <c r="M4" s="59"/>
      <c r="N4" s="38" t="s">
        <v>41</v>
      </c>
      <c r="O4" s="38"/>
    </row>
    <row r="5" spans="1:15" ht="15" customHeight="1" x14ac:dyDescent="0.25">
      <c r="A5" s="58"/>
      <c r="B5" s="59"/>
      <c r="C5" s="59"/>
      <c r="D5" s="59"/>
      <c r="E5" s="59"/>
      <c r="F5" s="59"/>
      <c r="G5" s="59"/>
      <c r="H5" s="59"/>
      <c r="I5" s="59"/>
      <c r="J5" s="59"/>
      <c r="K5" s="59"/>
      <c r="L5" s="59"/>
      <c r="M5" s="59"/>
      <c r="N5" s="38" t="s">
        <v>38</v>
      </c>
      <c r="O5" s="38"/>
    </row>
    <row r="7" spans="1:15" x14ac:dyDescent="0.25">
      <c r="A7" s="10" t="s">
        <v>39</v>
      </c>
    </row>
    <row r="8" spans="1:15" x14ac:dyDescent="0.25">
      <c r="A8" s="10"/>
    </row>
    <row r="9" spans="1:15" x14ac:dyDescent="0.25">
      <c r="A9" s="11" t="s">
        <v>29</v>
      </c>
    </row>
    <row r="10" spans="1:15" ht="25.5" customHeight="1" x14ac:dyDescent="0.25">
      <c r="A10" s="41" t="s">
        <v>28</v>
      </c>
      <c r="B10" s="41"/>
      <c r="C10" s="12"/>
      <c r="E10" s="13" t="s">
        <v>21</v>
      </c>
      <c r="F10" s="45">
        <v>0</v>
      </c>
      <c r="G10" s="46"/>
      <c r="K10" s="14" t="s">
        <v>16</v>
      </c>
      <c r="L10" s="47"/>
      <c r="M10" s="48"/>
      <c r="N10" s="49"/>
    </row>
    <row r="11" spans="1:15" ht="15.75" thickBot="1" x14ac:dyDescent="0.3">
      <c r="A11" s="12"/>
      <c r="B11" s="12"/>
      <c r="C11" s="12"/>
      <c r="E11" s="15"/>
      <c r="F11" s="15"/>
      <c r="G11" s="15"/>
      <c r="K11" s="16"/>
      <c r="L11" s="17"/>
      <c r="M11" s="17"/>
      <c r="N11" s="17"/>
    </row>
    <row r="12" spans="1:15" ht="30.75" customHeight="1" thickBot="1" x14ac:dyDescent="0.3">
      <c r="A12" s="52" t="s">
        <v>26</v>
      </c>
      <c r="B12" s="53"/>
      <c r="C12" s="18"/>
      <c r="D12" s="42" t="s">
        <v>17</v>
      </c>
      <c r="E12" s="43"/>
      <c r="F12" s="43"/>
      <c r="G12" s="44"/>
      <c r="H12" s="6"/>
      <c r="I12" s="26"/>
      <c r="J12" s="26"/>
      <c r="K12" s="16"/>
    </row>
    <row r="13" spans="1:15" ht="15.75" thickBot="1" x14ac:dyDescent="0.3">
      <c r="A13" s="54"/>
      <c r="B13" s="55"/>
      <c r="C13" s="18"/>
      <c r="D13" s="17"/>
      <c r="E13" s="15"/>
      <c r="F13" s="15"/>
      <c r="G13" s="15"/>
      <c r="K13" s="16"/>
    </row>
    <row r="14" spans="1:15" ht="30" customHeight="1" thickBot="1" x14ac:dyDescent="0.3">
      <c r="A14" s="54"/>
      <c r="B14" s="55"/>
      <c r="C14" s="18"/>
      <c r="D14" s="42" t="s">
        <v>18</v>
      </c>
      <c r="E14" s="43"/>
      <c r="F14" s="43"/>
      <c r="G14" s="44"/>
      <c r="H14" s="6"/>
      <c r="I14" s="26"/>
      <c r="J14" s="26"/>
      <c r="K14" s="16"/>
    </row>
    <row r="15" spans="1:15" ht="18.75" customHeight="1" thickBot="1" x14ac:dyDescent="0.3">
      <c r="A15" s="54"/>
      <c r="B15" s="55"/>
      <c r="C15" s="18"/>
      <c r="E15" s="15"/>
      <c r="F15" s="15"/>
      <c r="G15" s="15"/>
      <c r="K15" s="16"/>
    </row>
    <row r="16" spans="1:15" ht="24" customHeight="1" thickBot="1" x14ac:dyDescent="0.3">
      <c r="A16" s="56"/>
      <c r="B16" s="57"/>
      <c r="C16" s="18"/>
      <c r="D16" s="42" t="s">
        <v>22</v>
      </c>
      <c r="E16" s="43"/>
      <c r="F16" s="43"/>
      <c r="G16" s="44"/>
      <c r="H16" s="6"/>
      <c r="I16" s="26"/>
      <c r="J16" s="26"/>
      <c r="K16" s="16"/>
      <c r="L16" s="17"/>
      <c r="M16" s="17"/>
      <c r="N16" s="17"/>
    </row>
    <row r="17" spans="1:15" x14ac:dyDescent="0.25">
      <c r="A17" s="12"/>
      <c r="B17" s="12"/>
      <c r="C17" s="12"/>
      <c r="E17" s="15"/>
      <c r="F17" s="15"/>
      <c r="G17" s="15"/>
      <c r="K17" s="16"/>
      <c r="L17" s="17"/>
      <c r="M17" s="17"/>
      <c r="N17" s="17"/>
    </row>
    <row r="19" spans="1:15" s="22" customFormat="1" ht="111.75" customHeight="1" x14ac:dyDescent="0.25">
      <c r="A19" s="19" t="s">
        <v>27</v>
      </c>
      <c r="B19" s="19" t="s">
        <v>2</v>
      </c>
      <c r="C19" s="19" t="s">
        <v>19</v>
      </c>
      <c r="D19" s="19" t="s">
        <v>3</v>
      </c>
      <c r="E19" s="19" t="s">
        <v>23</v>
      </c>
      <c r="F19" s="20" t="s">
        <v>4</v>
      </c>
      <c r="G19" s="21" t="s">
        <v>25</v>
      </c>
      <c r="H19" s="20" t="s">
        <v>5</v>
      </c>
      <c r="I19" s="20" t="s">
        <v>31</v>
      </c>
      <c r="J19" s="20" t="s">
        <v>34</v>
      </c>
      <c r="K19" s="20" t="s">
        <v>6</v>
      </c>
      <c r="L19" s="20" t="s">
        <v>7</v>
      </c>
      <c r="M19" s="20" t="s">
        <v>8</v>
      </c>
      <c r="N19" s="20" t="s">
        <v>30</v>
      </c>
      <c r="O19" s="20" t="s">
        <v>9</v>
      </c>
    </row>
    <row r="20" spans="1:15" s="22" customFormat="1" ht="68.25" customHeight="1" x14ac:dyDescent="0.2">
      <c r="A20" s="75">
        <v>1</v>
      </c>
      <c r="B20" s="35" t="s">
        <v>47</v>
      </c>
      <c r="C20" s="29"/>
      <c r="D20" s="32">
        <v>100</v>
      </c>
      <c r="E20" s="32" t="s">
        <v>44</v>
      </c>
      <c r="F20" s="36">
        <v>0</v>
      </c>
      <c r="G20" s="25">
        <v>0</v>
      </c>
      <c r="H20" s="1">
        <f t="shared" ref="H20" si="0">+ROUND(F20*G20,0)</f>
        <v>0</v>
      </c>
      <c r="I20" s="25">
        <v>0</v>
      </c>
      <c r="J20" s="1"/>
      <c r="K20" s="1">
        <f t="shared" ref="K20" si="1">ROUND(F20+H20+J20,0)</f>
        <v>0</v>
      </c>
      <c r="L20" s="1">
        <f t="shared" ref="L20" si="2">ROUND(F20*D20,0)</f>
        <v>0</v>
      </c>
      <c r="M20" s="1">
        <f t="shared" ref="M20" si="3">ROUND(L20*G20,0)</f>
        <v>0</v>
      </c>
      <c r="N20" s="1">
        <f t="shared" ref="N20" si="4">ROUND(L20*I20,0)</f>
        <v>0</v>
      </c>
      <c r="O20" s="2">
        <f t="shared" ref="O20" si="5">ROUND(L20+N20+M20,0)</f>
        <v>0</v>
      </c>
    </row>
    <row r="21" spans="1:15" s="22" customFormat="1" ht="37.5" customHeight="1" x14ac:dyDescent="0.2">
      <c r="A21" s="75">
        <v>2</v>
      </c>
      <c r="B21" s="35" t="s">
        <v>48</v>
      </c>
      <c r="C21" s="29"/>
      <c r="D21" s="32">
        <v>70</v>
      </c>
      <c r="E21" s="32" t="s">
        <v>44</v>
      </c>
      <c r="F21" s="36">
        <v>0</v>
      </c>
      <c r="G21" s="25">
        <v>0</v>
      </c>
      <c r="H21" s="1">
        <f t="shared" ref="H21:H40" si="6">+ROUND(F21*G21,0)</f>
        <v>0</v>
      </c>
      <c r="I21" s="25">
        <v>0</v>
      </c>
      <c r="J21" s="1"/>
      <c r="K21" s="1">
        <f t="shared" ref="K21:K40" si="7">ROUND(F21+H21+J21,0)</f>
        <v>0</v>
      </c>
      <c r="L21" s="1">
        <f t="shared" ref="L21:L40" si="8">ROUND(F21*D21,0)</f>
        <v>0</v>
      </c>
      <c r="M21" s="1">
        <f t="shared" ref="M21:M40" si="9">ROUND(L21*G21,0)</f>
        <v>0</v>
      </c>
      <c r="N21" s="1">
        <f t="shared" ref="N21:N40" si="10">ROUND(L21*I21,0)</f>
        <v>0</v>
      </c>
      <c r="O21" s="2">
        <f t="shared" ref="O21:O40" si="11">ROUND(L21+N21+M21,0)</f>
        <v>0</v>
      </c>
    </row>
    <row r="22" spans="1:15" s="22" customFormat="1" ht="48" customHeight="1" x14ac:dyDescent="0.2">
      <c r="A22" s="75">
        <v>3</v>
      </c>
      <c r="B22" s="35" t="s">
        <v>49</v>
      </c>
      <c r="C22" s="29"/>
      <c r="D22" s="32">
        <v>25</v>
      </c>
      <c r="E22" s="32" t="s">
        <v>44</v>
      </c>
      <c r="F22" s="36">
        <v>0</v>
      </c>
      <c r="G22" s="25">
        <v>0</v>
      </c>
      <c r="H22" s="1">
        <f t="shared" si="6"/>
        <v>0</v>
      </c>
      <c r="I22" s="25">
        <v>0</v>
      </c>
      <c r="J22" s="1"/>
      <c r="K22" s="1">
        <f t="shared" si="7"/>
        <v>0</v>
      </c>
      <c r="L22" s="1">
        <f t="shared" si="8"/>
        <v>0</v>
      </c>
      <c r="M22" s="1">
        <f t="shared" si="9"/>
        <v>0</v>
      </c>
      <c r="N22" s="1">
        <f t="shared" si="10"/>
        <v>0</v>
      </c>
      <c r="O22" s="2">
        <f t="shared" si="11"/>
        <v>0</v>
      </c>
    </row>
    <row r="23" spans="1:15" s="22" customFormat="1" ht="82.5" customHeight="1" x14ac:dyDescent="0.2">
      <c r="A23" s="75">
        <v>4</v>
      </c>
      <c r="B23" s="35" t="s">
        <v>50</v>
      </c>
      <c r="C23" s="29"/>
      <c r="D23" s="32">
        <v>100</v>
      </c>
      <c r="E23" s="32" t="s">
        <v>44</v>
      </c>
      <c r="F23" s="36">
        <v>0</v>
      </c>
      <c r="G23" s="25">
        <v>0</v>
      </c>
      <c r="H23" s="1">
        <f t="shared" si="6"/>
        <v>0</v>
      </c>
      <c r="I23" s="25">
        <v>0</v>
      </c>
      <c r="J23" s="1"/>
      <c r="K23" s="1">
        <f t="shared" si="7"/>
        <v>0</v>
      </c>
      <c r="L23" s="1">
        <f t="shared" si="8"/>
        <v>0</v>
      </c>
      <c r="M23" s="1">
        <f t="shared" si="9"/>
        <v>0</v>
      </c>
      <c r="N23" s="1">
        <f t="shared" si="10"/>
        <v>0</v>
      </c>
      <c r="O23" s="2">
        <f t="shared" si="11"/>
        <v>0</v>
      </c>
    </row>
    <row r="24" spans="1:15" s="22" customFormat="1" ht="152.25" customHeight="1" x14ac:dyDescent="0.2">
      <c r="A24" s="75">
        <v>5</v>
      </c>
      <c r="B24" s="35" t="s">
        <v>51</v>
      </c>
      <c r="C24" s="29"/>
      <c r="D24" s="32">
        <v>7</v>
      </c>
      <c r="E24" s="32" t="s">
        <v>44</v>
      </c>
      <c r="F24" s="36">
        <v>0</v>
      </c>
      <c r="G24" s="25">
        <v>0</v>
      </c>
      <c r="H24" s="1">
        <f t="shared" si="6"/>
        <v>0</v>
      </c>
      <c r="I24" s="25">
        <v>0</v>
      </c>
      <c r="J24" s="1"/>
      <c r="K24" s="1">
        <f t="shared" si="7"/>
        <v>0</v>
      </c>
      <c r="L24" s="1">
        <f t="shared" si="8"/>
        <v>0</v>
      </c>
      <c r="M24" s="1">
        <f t="shared" si="9"/>
        <v>0</v>
      </c>
      <c r="N24" s="1">
        <f t="shared" si="10"/>
        <v>0</v>
      </c>
      <c r="O24" s="2">
        <f t="shared" si="11"/>
        <v>0</v>
      </c>
    </row>
    <row r="25" spans="1:15" s="22" customFormat="1" ht="94.5" customHeight="1" x14ac:dyDescent="0.2">
      <c r="A25" s="75">
        <v>6</v>
      </c>
      <c r="B25" s="35" t="s">
        <v>52</v>
      </c>
      <c r="C25" s="29"/>
      <c r="D25" s="32">
        <v>70</v>
      </c>
      <c r="E25" s="32" t="s">
        <v>46</v>
      </c>
      <c r="F25" s="36">
        <v>0</v>
      </c>
      <c r="G25" s="25">
        <v>0</v>
      </c>
      <c r="H25" s="1">
        <f t="shared" si="6"/>
        <v>0</v>
      </c>
      <c r="I25" s="25">
        <v>0</v>
      </c>
      <c r="J25" s="1"/>
      <c r="K25" s="1">
        <f t="shared" si="7"/>
        <v>0</v>
      </c>
      <c r="L25" s="1">
        <f t="shared" si="8"/>
        <v>0</v>
      </c>
      <c r="M25" s="1">
        <f t="shared" si="9"/>
        <v>0</v>
      </c>
      <c r="N25" s="1">
        <f t="shared" si="10"/>
        <v>0</v>
      </c>
      <c r="O25" s="2">
        <f t="shared" si="11"/>
        <v>0</v>
      </c>
    </row>
    <row r="26" spans="1:15" s="22" customFormat="1" ht="77.25" customHeight="1" x14ac:dyDescent="0.2">
      <c r="A26" s="75">
        <v>7</v>
      </c>
      <c r="B26" s="35" t="s">
        <v>53</v>
      </c>
      <c r="C26" s="29"/>
      <c r="D26" s="32">
        <v>100</v>
      </c>
      <c r="E26" s="32" t="s">
        <v>45</v>
      </c>
      <c r="F26" s="36">
        <v>0</v>
      </c>
      <c r="G26" s="25">
        <v>0</v>
      </c>
      <c r="H26" s="1">
        <f t="shared" si="6"/>
        <v>0</v>
      </c>
      <c r="I26" s="25">
        <v>0</v>
      </c>
      <c r="J26" s="1"/>
      <c r="K26" s="1">
        <f t="shared" si="7"/>
        <v>0</v>
      </c>
      <c r="L26" s="1">
        <f t="shared" si="8"/>
        <v>0</v>
      </c>
      <c r="M26" s="1">
        <f t="shared" si="9"/>
        <v>0</v>
      </c>
      <c r="N26" s="1">
        <f t="shared" si="10"/>
        <v>0</v>
      </c>
      <c r="O26" s="2">
        <f t="shared" si="11"/>
        <v>0</v>
      </c>
    </row>
    <row r="27" spans="1:15" s="22" customFormat="1" ht="99.75" x14ac:dyDescent="0.2">
      <c r="A27" s="75">
        <v>8</v>
      </c>
      <c r="B27" s="35" t="s">
        <v>54</v>
      </c>
      <c r="C27" s="29"/>
      <c r="D27" s="32">
        <v>156</v>
      </c>
      <c r="E27" s="32" t="s">
        <v>68</v>
      </c>
      <c r="F27" s="36">
        <v>0</v>
      </c>
      <c r="G27" s="25">
        <v>0</v>
      </c>
      <c r="H27" s="1">
        <f t="shared" si="6"/>
        <v>0</v>
      </c>
      <c r="I27" s="25">
        <v>0</v>
      </c>
      <c r="J27" s="1"/>
      <c r="K27" s="1">
        <f t="shared" si="7"/>
        <v>0</v>
      </c>
      <c r="L27" s="1">
        <f t="shared" si="8"/>
        <v>0</v>
      </c>
      <c r="M27" s="1">
        <f t="shared" si="9"/>
        <v>0</v>
      </c>
      <c r="N27" s="1">
        <f t="shared" si="10"/>
        <v>0</v>
      </c>
      <c r="O27" s="2">
        <f t="shared" si="11"/>
        <v>0</v>
      </c>
    </row>
    <row r="28" spans="1:15" s="22" customFormat="1" ht="133.5" customHeight="1" x14ac:dyDescent="0.2">
      <c r="A28" s="75">
        <v>9</v>
      </c>
      <c r="B28" s="35" t="s">
        <v>55</v>
      </c>
      <c r="C28" s="29"/>
      <c r="D28" s="32">
        <v>35</v>
      </c>
      <c r="E28" s="32" t="s">
        <v>46</v>
      </c>
      <c r="F28" s="36">
        <v>0</v>
      </c>
      <c r="G28" s="25">
        <v>0</v>
      </c>
      <c r="H28" s="1">
        <f t="shared" si="6"/>
        <v>0</v>
      </c>
      <c r="I28" s="25">
        <v>0</v>
      </c>
      <c r="J28" s="1"/>
      <c r="K28" s="1">
        <f t="shared" si="7"/>
        <v>0</v>
      </c>
      <c r="L28" s="1">
        <f t="shared" si="8"/>
        <v>0</v>
      </c>
      <c r="M28" s="1">
        <f t="shared" si="9"/>
        <v>0</v>
      </c>
      <c r="N28" s="1">
        <f t="shared" si="10"/>
        <v>0</v>
      </c>
      <c r="O28" s="2">
        <f t="shared" si="11"/>
        <v>0</v>
      </c>
    </row>
    <row r="29" spans="1:15" s="22" customFormat="1" ht="138.75" customHeight="1" x14ac:dyDescent="0.2">
      <c r="A29" s="75">
        <v>10</v>
      </c>
      <c r="B29" s="35" t="s">
        <v>56</v>
      </c>
      <c r="C29" s="29"/>
      <c r="D29" s="32">
        <v>5</v>
      </c>
      <c r="E29" s="32" t="s">
        <v>46</v>
      </c>
      <c r="F29" s="36">
        <v>0</v>
      </c>
      <c r="G29" s="25">
        <v>0</v>
      </c>
      <c r="H29" s="1">
        <f t="shared" si="6"/>
        <v>0</v>
      </c>
      <c r="I29" s="25">
        <v>0</v>
      </c>
      <c r="J29" s="1"/>
      <c r="K29" s="1">
        <f t="shared" si="7"/>
        <v>0</v>
      </c>
      <c r="L29" s="1">
        <f t="shared" si="8"/>
        <v>0</v>
      </c>
      <c r="M29" s="1">
        <f t="shared" si="9"/>
        <v>0</v>
      </c>
      <c r="N29" s="1">
        <f t="shared" si="10"/>
        <v>0</v>
      </c>
      <c r="O29" s="2">
        <f t="shared" si="11"/>
        <v>0</v>
      </c>
    </row>
    <row r="30" spans="1:15" s="22" customFormat="1" ht="139.5" customHeight="1" x14ac:dyDescent="0.2">
      <c r="A30" s="75">
        <v>11</v>
      </c>
      <c r="B30" s="35" t="s">
        <v>57</v>
      </c>
      <c r="C30" s="29"/>
      <c r="D30" s="32">
        <v>30</v>
      </c>
      <c r="E30" s="32" t="s">
        <v>46</v>
      </c>
      <c r="F30" s="36">
        <v>0</v>
      </c>
      <c r="G30" s="25">
        <v>0</v>
      </c>
      <c r="H30" s="1">
        <f t="shared" si="6"/>
        <v>0</v>
      </c>
      <c r="I30" s="25">
        <v>0</v>
      </c>
      <c r="J30" s="1"/>
      <c r="K30" s="1">
        <f t="shared" si="7"/>
        <v>0</v>
      </c>
      <c r="L30" s="1">
        <f t="shared" si="8"/>
        <v>0</v>
      </c>
      <c r="M30" s="1">
        <f t="shared" si="9"/>
        <v>0</v>
      </c>
      <c r="N30" s="1">
        <f t="shared" si="10"/>
        <v>0</v>
      </c>
      <c r="O30" s="2">
        <f t="shared" si="11"/>
        <v>0</v>
      </c>
    </row>
    <row r="31" spans="1:15" s="22" customFormat="1" ht="67.5" customHeight="1" x14ac:dyDescent="0.2">
      <c r="A31" s="75">
        <v>12</v>
      </c>
      <c r="B31" s="35" t="s">
        <v>58</v>
      </c>
      <c r="C31" s="29"/>
      <c r="D31" s="32">
        <v>14</v>
      </c>
      <c r="E31" s="32" t="s">
        <v>68</v>
      </c>
      <c r="F31" s="36">
        <v>0</v>
      </c>
      <c r="G31" s="25">
        <v>0</v>
      </c>
      <c r="H31" s="1">
        <f t="shared" si="6"/>
        <v>0</v>
      </c>
      <c r="I31" s="25">
        <v>0</v>
      </c>
      <c r="J31" s="1"/>
      <c r="K31" s="1">
        <f t="shared" si="7"/>
        <v>0</v>
      </c>
      <c r="L31" s="1">
        <f t="shared" si="8"/>
        <v>0</v>
      </c>
      <c r="M31" s="1">
        <f t="shared" si="9"/>
        <v>0</v>
      </c>
      <c r="N31" s="1">
        <f t="shared" si="10"/>
        <v>0</v>
      </c>
      <c r="O31" s="2">
        <f t="shared" si="11"/>
        <v>0</v>
      </c>
    </row>
    <row r="32" spans="1:15" s="22" customFormat="1" ht="69.75" customHeight="1" x14ac:dyDescent="0.2">
      <c r="A32" s="75">
        <v>13</v>
      </c>
      <c r="B32" s="35" t="s">
        <v>59</v>
      </c>
      <c r="C32" s="29"/>
      <c r="D32" s="32">
        <v>80</v>
      </c>
      <c r="E32" s="32" t="s">
        <v>46</v>
      </c>
      <c r="F32" s="36">
        <v>0</v>
      </c>
      <c r="G32" s="25">
        <v>0</v>
      </c>
      <c r="H32" s="1">
        <f t="shared" si="6"/>
        <v>0</v>
      </c>
      <c r="I32" s="25">
        <v>0</v>
      </c>
      <c r="J32" s="1"/>
      <c r="K32" s="1">
        <f t="shared" si="7"/>
        <v>0</v>
      </c>
      <c r="L32" s="1">
        <f t="shared" si="8"/>
        <v>0</v>
      </c>
      <c r="M32" s="1">
        <f t="shared" si="9"/>
        <v>0</v>
      </c>
      <c r="N32" s="1">
        <f t="shared" si="10"/>
        <v>0</v>
      </c>
      <c r="O32" s="2">
        <f t="shared" si="11"/>
        <v>0</v>
      </c>
    </row>
    <row r="33" spans="1:16" s="22" customFormat="1" ht="72" customHeight="1" x14ac:dyDescent="0.2">
      <c r="A33" s="75">
        <v>14</v>
      </c>
      <c r="B33" s="35" t="s">
        <v>60</v>
      </c>
      <c r="C33" s="29"/>
      <c r="D33" s="32">
        <v>121</v>
      </c>
      <c r="E33" s="32" t="s">
        <v>46</v>
      </c>
      <c r="F33" s="36">
        <v>0</v>
      </c>
      <c r="G33" s="25">
        <v>0</v>
      </c>
      <c r="H33" s="1">
        <f t="shared" si="6"/>
        <v>0</v>
      </c>
      <c r="I33" s="25">
        <v>0</v>
      </c>
      <c r="J33" s="1"/>
      <c r="K33" s="1">
        <f t="shared" si="7"/>
        <v>0</v>
      </c>
      <c r="L33" s="1">
        <f t="shared" si="8"/>
        <v>0</v>
      </c>
      <c r="M33" s="1">
        <f t="shared" si="9"/>
        <v>0</v>
      </c>
      <c r="N33" s="1">
        <f t="shared" si="10"/>
        <v>0</v>
      </c>
      <c r="O33" s="2">
        <f t="shared" si="11"/>
        <v>0</v>
      </c>
    </row>
    <row r="34" spans="1:16" s="22" customFormat="1" ht="87" customHeight="1" x14ac:dyDescent="0.2">
      <c r="A34" s="75">
        <v>15</v>
      </c>
      <c r="B34" s="35" t="s">
        <v>61</v>
      </c>
      <c r="C34" s="29"/>
      <c r="D34" s="32">
        <v>14</v>
      </c>
      <c r="E34" s="32" t="s">
        <v>69</v>
      </c>
      <c r="F34" s="36">
        <v>0</v>
      </c>
      <c r="G34" s="25">
        <v>0</v>
      </c>
      <c r="H34" s="1">
        <f t="shared" si="6"/>
        <v>0</v>
      </c>
      <c r="I34" s="25">
        <v>0</v>
      </c>
      <c r="J34" s="1"/>
      <c r="K34" s="1">
        <f t="shared" si="7"/>
        <v>0</v>
      </c>
      <c r="L34" s="1">
        <f t="shared" si="8"/>
        <v>0</v>
      </c>
      <c r="M34" s="1">
        <f t="shared" si="9"/>
        <v>0</v>
      </c>
      <c r="N34" s="1">
        <f t="shared" si="10"/>
        <v>0</v>
      </c>
      <c r="O34" s="2">
        <f t="shared" si="11"/>
        <v>0</v>
      </c>
    </row>
    <row r="35" spans="1:16" s="22" customFormat="1" ht="74.25" customHeight="1" x14ac:dyDescent="0.2">
      <c r="A35" s="75">
        <v>16</v>
      </c>
      <c r="B35" s="35" t="s">
        <v>62</v>
      </c>
      <c r="C35" s="29"/>
      <c r="D35" s="32">
        <v>25</v>
      </c>
      <c r="E35" s="32" t="s">
        <v>44</v>
      </c>
      <c r="F35" s="36">
        <v>0</v>
      </c>
      <c r="G35" s="25">
        <v>0</v>
      </c>
      <c r="H35" s="1">
        <f t="shared" si="6"/>
        <v>0</v>
      </c>
      <c r="I35" s="25">
        <v>0</v>
      </c>
      <c r="J35" s="1"/>
      <c r="K35" s="1">
        <f t="shared" si="7"/>
        <v>0</v>
      </c>
      <c r="L35" s="1">
        <f t="shared" si="8"/>
        <v>0</v>
      </c>
      <c r="M35" s="1">
        <f t="shared" si="9"/>
        <v>0</v>
      </c>
      <c r="N35" s="1">
        <f t="shared" si="10"/>
        <v>0</v>
      </c>
      <c r="O35" s="2">
        <f t="shared" si="11"/>
        <v>0</v>
      </c>
    </row>
    <row r="36" spans="1:16" s="22" customFormat="1" ht="52.5" customHeight="1" x14ac:dyDescent="0.2">
      <c r="A36" s="75">
        <v>17</v>
      </c>
      <c r="B36" s="35" t="s">
        <v>63</v>
      </c>
      <c r="C36" s="29"/>
      <c r="D36" s="32">
        <v>35</v>
      </c>
      <c r="E36" s="32" t="s">
        <v>68</v>
      </c>
      <c r="F36" s="36">
        <v>0</v>
      </c>
      <c r="G36" s="25">
        <v>0</v>
      </c>
      <c r="H36" s="1">
        <f t="shared" si="6"/>
        <v>0</v>
      </c>
      <c r="I36" s="25">
        <v>0</v>
      </c>
      <c r="J36" s="1"/>
      <c r="K36" s="1">
        <f t="shared" si="7"/>
        <v>0</v>
      </c>
      <c r="L36" s="1">
        <f t="shared" si="8"/>
        <v>0</v>
      </c>
      <c r="M36" s="1">
        <f t="shared" si="9"/>
        <v>0</v>
      </c>
      <c r="N36" s="1">
        <f t="shared" si="10"/>
        <v>0</v>
      </c>
      <c r="O36" s="2">
        <f t="shared" si="11"/>
        <v>0</v>
      </c>
    </row>
    <row r="37" spans="1:16" s="22" customFormat="1" ht="57" x14ac:dyDescent="0.2">
      <c r="A37" s="75">
        <v>18</v>
      </c>
      <c r="B37" s="35" t="s">
        <v>64</v>
      </c>
      <c r="C37" s="29"/>
      <c r="D37" s="32">
        <v>35</v>
      </c>
      <c r="E37" s="32" t="s">
        <v>68</v>
      </c>
      <c r="F37" s="36">
        <v>0</v>
      </c>
      <c r="G37" s="25">
        <v>0</v>
      </c>
      <c r="H37" s="1">
        <f t="shared" si="6"/>
        <v>0</v>
      </c>
      <c r="I37" s="25">
        <v>0</v>
      </c>
      <c r="J37" s="1"/>
      <c r="K37" s="1">
        <f t="shared" si="7"/>
        <v>0</v>
      </c>
      <c r="L37" s="1">
        <f t="shared" si="8"/>
        <v>0</v>
      </c>
      <c r="M37" s="1">
        <f t="shared" si="9"/>
        <v>0</v>
      </c>
      <c r="N37" s="1">
        <f t="shared" si="10"/>
        <v>0</v>
      </c>
      <c r="O37" s="2">
        <f t="shared" si="11"/>
        <v>0</v>
      </c>
    </row>
    <row r="38" spans="1:16" s="22" customFormat="1" ht="63" customHeight="1" x14ac:dyDescent="0.2">
      <c r="A38" s="75">
        <v>19</v>
      </c>
      <c r="B38" s="35" t="s">
        <v>65</v>
      </c>
      <c r="C38" s="29"/>
      <c r="D38" s="32">
        <v>35</v>
      </c>
      <c r="E38" s="32" t="s">
        <v>68</v>
      </c>
      <c r="F38" s="36">
        <v>0</v>
      </c>
      <c r="G38" s="25">
        <v>0</v>
      </c>
      <c r="H38" s="1">
        <f t="shared" si="6"/>
        <v>0</v>
      </c>
      <c r="I38" s="25">
        <v>0</v>
      </c>
      <c r="J38" s="1"/>
      <c r="K38" s="1">
        <f t="shared" si="7"/>
        <v>0</v>
      </c>
      <c r="L38" s="1">
        <f t="shared" si="8"/>
        <v>0</v>
      </c>
      <c r="M38" s="1">
        <f t="shared" si="9"/>
        <v>0</v>
      </c>
      <c r="N38" s="1">
        <f t="shared" si="10"/>
        <v>0</v>
      </c>
      <c r="O38" s="2">
        <f t="shared" si="11"/>
        <v>0</v>
      </c>
    </row>
    <row r="39" spans="1:16" s="22" customFormat="1" ht="63.75" customHeight="1" x14ac:dyDescent="0.2">
      <c r="A39" s="75">
        <v>20</v>
      </c>
      <c r="B39" s="35" t="s">
        <v>66</v>
      </c>
      <c r="C39" s="29"/>
      <c r="D39" s="32">
        <v>35</v>
      </c>
      <c r="E39" s="32" t="s">
        <v>68</v>
      </c>
      <c r="F39" s="37">
        <v>0</v>
      </c>
      <c r="G39" s="25">
        <v>0</v>
      </c>
      <c r="H39" s="1">
        <f t="shared" si="6"/>
        <v>0</v>
      </c>
      <c r="I39" s="25">
        <v>0</v>
      </c>
      <c r="J39" s="1"/>
      <c r="K39" s="1">
        <f t="shared" si="7"/>
        <v>0</v>
      </c>
      <c r="L39" s="1">
        <f t="shared" si="8"/>
        <v>0</v>
      </c>
      <c r="M39" s="1">
        <f t="shared" si="9"/>
        <v>0</v>
      </c>
      <c r="N39" s="1">
        <f t="shared" si="10"/>
        <v>0</v>
      </c>
      <c r="O39" s="2">
        <f t="shared" si="11"/>
        <v>0</v>
      </c>
    </row>
    <row r="40" spans="1:16" s="22" customFormat="1" ht="56.25" customHeight="1" x14ac:dyDescent="0.2">
      <c r="A40" s="75">
        <v>21</v>
      </c>
      <c r="B40" s="35" t="s">
        <v>67</v>
      </c>
      <c r="C40" s="29"/>
      <c r="D40" s="32">
        <v>18</v>
      </c>
      <c r="E40" s="32" t="s">
        <v>46</v>
      </c>
      <c r="F40" s="36">
        <v>0</v>
      </c>
      <c r="G40" s="25">
        <v>0</v>
      </c>
      <c r="H40" s="1">
        <f t="shared" si="6"/>
        <v>0</v>
      </c>
      <c r="I40" s="25">
        <v>0</v>
      </c>
      <c r="J40" s="1"/>
      <c r="K40" s="1">
        <f t="shared" si="7"/>
        <v>0</v>
      </c>
      <c r="L40" s="1">
        <f t="shared" si="8"/>
        <v>0</v>
      </c>
      <c r="M40" s="1">
        <f t="shared" si="9"/>
        <v>0</v>
      </c>
      <c r="N40" s="1">
        <f t="shared" si="10"/>
        <v>0</v>
      </c>
      <c r="O40" s="2">
        <f t="shared" si="11"/>
        <v>0</v>
      </c>
    </row>
    <row r="41" spans="1:16" s="22" customFormat="1" ht="42" customHeight="1" thickBot="1" x14ac:dyDescent="0.25">
      <c r="A41" s="30"/>
      <c r="B41" s="31"/>
      <c r="C41" s="31"/>
      <c r="D41" s="31"/>
      <c r="E41" s="31"/>
      <c r="F41" s="31"/>
      <c r="G41" s="31"/>
      <c r="H41" s="31"/>
      <c r="I41" s="31"/>
      <c r="J41" s="31"/>
      <c r="K41" s="31"/>
      <c r="L41" s="31"/>
      <c r="M41" s="50" t="s">
        <v>35</v>
      </c>
      <c r="N41" s="50"/>
      <c r="O41" s="28">
        <f>SUMIF(G:G,0%,L:L)</f>
        <v>0</v>
      </c>
    </row>
    <row r="42" spans="1:16" s="22" customFormat="1" ht="39" customHeight="1" thickBot="1" x14ac:dyDescent="0.25">
      <c r="A42" s="39" t="s">
        <v>24</v>
      </c>
      <c r="B42" s="40"/>
      <c r="C42" s="40"/>
      <c r="D42" s="40"/>
      <c r="E42" s="40"/>
      <c r="F42" s="40"/>
      <c r="G42" s="40"/>
      <c r="H42" s="40"/>
      <c r="I42" s="40"/>
      <c r="J42" s="40"/>
      <c r="K42" s="40"/>
      <c r="L42" s="40"/>
      <c r="M42" s="51" t="s">
        <v>10</v>
      </c>
      <c r="N42" s="51"/>
      <c r="O42" s="4">
        <f>SUMIF(G:G,5%,L:L)</f>
        <v>0</v>
      </c>
    </row>
    <row r="43" spans="1:16" s="22" customFormat="1" ht="30" customHeight="1" x14ac:dyDescent="0.2">
      <c r="A43" s="67" t="s">
        <v>42</v>
      </c>
      <c r="B43" s="68"/>
      <c r="C43" s="68"/>
      <c r="D43" s="68"/>
      <c r="E43" s="68"/>
      <c r="F43" s="68"/>
      <c r="G43" s="68"/>
      <c r="H43" s="68"/>
      <c r="I43" s="68"/>
      <c r="J43" s="68"/>
      <c r="K43" s="68"/>
      <c r="L43" s="69"/>
      <c r="M43" s="51" t="s">
        <v>11</v>
      </c>
      <c r="N43" s="51"/>
      <c r="O43" s="4">
        <f>SUMIF(G:G,19%,L:L)</f>
        <v>0</v>
      </c>
    </row>
    <row r="44" spans="1:16" s="22" customFormat="1" ht="30" customHeight="1" x14ac:dyDescent="0.2">
      <c r="A44" s="70"/>
      <c r="B44" s="70"/>
      <c r="C44" s="70"/>
      <c r="D44" s="70"/>
      <c r="E44" s="70"/>
      <c r="F44" s="70"/>
      <c r="G44" s="70"/>
      <c r="H44" s="70"/>
      <c r="I44" s="70"/>
      <c r="J44" s="70"/>
      <c r="K44" s="70"/>
      <c r="L44" s="70"/>
      <c r="M44" s="71" t="s">
        <v>7</v>
      </c>
      <c r="N44" s="72"/>
      <c r="O44" s="5">
        <f>SUM(O41:O43)</f>
        <v>0</v>
      </c>
    </row>
    <row r="45" spans="1:16" s="22" customFormat="1" ht="30" customHeight="1" x14ac:dyDescent="0.2">
      <c r="A45" s="70"/>
      <c r="B45" s="70"/>
      <c r="C45" s="70"/>
      <c r="D45" s="70"/>
      <c r="E45" s="70"/>
      <c r="F45" s="70"/>
      <c r="G45" s="70"/>
      <c r="H45" s="70"/>
      <c r="I45" s="70"/>
      <c r="J45" s="70"/>
      <c r="K45" s="70"/>
      <c r="L45" s="70"/>
      <c r="M45" s="73" t="s">
        <v>12</v>
      </c>
      <c r="N45" s="74"/>
      <c r="O45" s="4">
        <f>SUMIF(G:G,5%,M:M)</f>
        <v>0</v>
      </c>
    </row>
    <row r="46" spans="1:16" s="22" customFormat="1" ht="30" customHeight="1" x14ac:dyDescent="0.2">
      <c r="A46" s="70"/>
      <c r="B46" s="70"/>
      <c r="C46" s="70"/>
      <c r="D46" s="70"/>
      <c r="E46" s="70"/>
      <c r="F46" s="70"/>
      <c r="G46" s="70"/>
      <c r="H46" s="70"/>
      <c r="I46" s="70"/>
      <c r="J46" s="70"/>
      <c r="K46" s="70"/>
      <c r="L46" s="70"/>
      <c r="M46" s="73" t="s">
        <v>13</v>
      </c>
      <c r="N46" s="74"/>
      <c r="O46" s="4">
        <f>SUMIF(G:G,19%,M:M)</f>
        <v>0</v>
      </c>
    </row>
    <row r="47" spans="1:16" s="22" customFormat="1" ht="30" customHeight="1" x14ac:dyDescent="0.2">
      <c r="A47" s="70"/>
      <c r="B47" s="70"/>
      <c r="C47" s="70"/>
      <c r="D47" s="70"/>
      <c r="E47" s="70"/>
      <c r="F47" s="70"/>
      <c r="G47" s="70"/>
      <c r="H47" s="70"/>
      <c r="I47" s="70"/>
      <c r="J47" s="70"/>
      <c r="K47" s="70"/>
      <c r="L47" s="70"/>
      <c r="M47" s="71" t="s">
        <v>14</v>
      </c>
      <c r="N47" s="72"/>
      <c r="O47" s="5">
        <f>SUM(O45:O46)</f>
        <v>0</v>
      </c>
    </row>
    <row r="48" spans="1:16" s="22" customFormat="1" ht="30" customHeight="1" x14ac:dyDescent="0.2">
      <c r="A48" s="70"/>
      <c r="B48" s="70"/>
      <c r="C48" s="70"/>
      <c r="D48" s="70"/>
      <c r="E48" s="70"/>
      <c r="F48" s="70"/>
      <c r="G48" s="70"/>
      <c r="H48" s="70"/>
      <c r="I48" s="70"/>
      <c r="J48" s="70"/>
      <c r="K48" s="70"/>
      <c r="L48" s="70"/>
      <c r="M48" s="65" t="s">
        <v>33</v>
      </c>
      <c r="N48" s="66"/>
      <c r="O48" s="4">
        <f>SUMIF(I:I,8%,N:N)</f>
        <v>0</v>
      </c>
      <c r="P48" s="34"/>
    </row>
    <row r="49" spans="1:16" s="22" customFormat="1" ht="37.5" customHeight="1" x14ac:dyDescent="0.2">
      <c r="A49" s="70"/>
      <c r="B49" s="70"/>
      <c r="C49" s="70"/>
      <c r="D49" s="70"/>
      <c r="E49" s="70"/>
      <c r="F49" s="70"/>
      <c r="G49" s="70"/>
      <c r="H49" s="70"/>
      <c r="I49" s="70"/>
      <c r="J49" s="70"/>
      <c r="K49" s="70"/>
      <c r="L49" s="70"/>
      <c r="M49" s="63" t="s">
        <v>32</v>
      </c>
      <c r="N49" s="64"/>
      <c r="O49" s="5">
        <f>SUM(O48)</f>
        <v>0</v>
      </c>
      <c r="P49" s="34"/>
    </row>
    <row r="50" spans="1:16" s="22" customFormat="1" ht="44.25" customHeight="1" x14ac:dyDescent="0.2">
      <c r="A50" s="70"/>
      <c r="B50" s="70"/>
      <c r="C50" s="70"/>
      <c r="D50" s="70"/>
      <c r="E50" s="70"/>
      <c r="F50" s="70"/>
      <c r="G50" s="70"/>
      <c r="H50" s="70"/>
      <c r="I50" s="70"/>
      <c r="J50" s="70"/>
      <c r="K50" s="70"/>
      <c r="L50" s="70"/>
      <c r="M50" s="63" t="s">
        <v>15</v>
      </c>
      <c r="N50" s="64"/>
      <c r="O50" s="5">
        <f>+O44+O47+O49</f>
        <v>0</v>
      </c>
    </row>
    <row r="53" spans="1:16" x14ac:dyDescent="0.25">
      <c r="B53" s="27"/>
      <c r="C53" s="27"/>
    </row>
    <row r="54" spans="1:16" x14ac:dyDescent="0.25">
      <c r="B54" s="61"/>
      <c r="C54" s="61"/>
      <c r="D54" s="61"/>
    </row>
    <row r="55" spans="1:16" x14ac:dyDescent="0.25">
      <c r="B55" s="62"/>
      <c r="C55" s="62"/>
      <c r="D55" s="62"/>
    </row>
    <row r="56" spans="1:16" ht="15" customHeight="1" x14ac:dyDescent="0.25">
      <c r="A56" s="33"/>
      <c r="B56" s="60" t="s">
        <v>20</v>
      </c>
      <c r="C56" s="60"/>
      <c r="D56" s="60"/>
    </row>
    <row r="58" spans="1:16" x14ac:dyDescent="0.25">
      <c r="A58" s="23" t="s">
        <v>43</v>
      </c>
    </row>
  </sheetData>
  <sheetProtection algorithmName="SHA-512" hashValue="rDdJcu/URgrMolWvIEZy1VhQgx0wNbhn2DoWaNSvRulIuIgeXydQiFIVp6dVeFXZOb82aBxFkygPUaza5bgUyQ==" saltValue="/EkDJnfaKqJxICOjWeOjUg==" spinCount="100000" sheet="1" selectLockedCells="1"/>
  <mergeCells count="29">
    <mergeCell ref="B3:M3"/>
    <mergeCell ref="B4:M5"/>
    <mergeCell ref="B56:D56"/>
    <mergeCell ref="B54:D55"/>
    <mergeCell ref="M50:N50"/>
    <mergeCell ref="M48:N48"/>
    <mergeCell ref="M49:N49"/>
    <mergeCell ref="A43:L50"/>
    <mergeCell ref="M43:N43"/>
    <mergeCell ref="M44:N44"/>
    <mergeCell ref="M45:N45"/>
    <mergeCell ref="M46:N46"/>
    <mergeCell ref="M47:N47"/>
    <mergeCell ref="N2:O2"/>
    <mergeCell ref="N3:O3"/>
    <mergeCell ref="N4:O4"/>
    <mergeCell ref="A42:L42"/>
    <mergeCell ref="A10:B10"/>
    <mergeCell ref="D14:G14"/>
    <mergeCell ref="D16:G16"/>
    <mergeCell ref="F10:G10"/>
    <mergeCell ref="L10:N10"/>
    <mergeCell ref="M41:N41"/>
    <mergeCell ref="M42:N42"/>
    <mergeCell ref="D12:G12"/>
    <mergeCell ref="A12:B16"/>
    <mergeCell ref="N5:O5"/>
    <mergeCell ref="A2:A5"/>
    <mergeCell ref="B2:M2"/>
  </mergeCells>
  <dataValidations count="1">
    <dataValidation type="whole" allowBlank="1" showInputMessage="1" showErrorMessage="1" sqref="F20:F40" xr:uid="{57BFCE52-24E0-4410-888D-8FB42963B25F}">
      <formula1>0</formula1>
      <formula2>100000000</formula2>
    </dataValidation>
  </dataValidations>
  <pageMargins left="0.7" right="0.7" top="0.75" bottom="0.75" header="0.3" footer="0.3"/>
  <pageSetup paperSize="5" scale="30"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9841E4BE-0DF9-4AAB-935F-0F21F61CC081}">
          <x14:formula1>
            <xm:f>Hoja2!$D$7:$D$9</xm:f>
          </x14:formula1>
          <xm:sqref>G20:G40</xm:sqref>
        </x14:dataValidation>
        <x14:dataValidation type="list" allowBlank="1" showInputMessage="1" showErrorMessage="1" xr:uid="{D84977D5-C6E8-43EF-8C87-C36B7DA8E1A5}">
          <x14:formula1>
            <xm:f>Hoja2!$F$7:$F$8</xm:f>
          </x14:formula1>
          <xm:sqref>I20:I40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39f7a895-868e-4739-ab10-589c64175fbd"/>
    <ds:schemaRef ds:uri="http://schemas.microsoft.com/office/2006/documentManagement/types"/>
    <ds:schemaRef ds:uri="632c1e4e-69c6-4d1f-81a1-009441d464e5"/>
    <ds:schemaRef ds:uri="http://purl.org/dc/terms/"/>
    <ds:schemaRef ds:uri="http://schemas.microsoft.com/office/2006/metadata/properties"/>
    <ds:schemaRef ds:uri="http://purl.org/dc/dcmitype/"/>
    <ds:schemaRef ds:uri="http://www.w3.org/XML/1998/namespace"/>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cp:lastPrinted>2023-08-14T15:25:49Z</cp:lastPrinted>
  <dcterms:created xsi:type="dcterms:W3CDTF">2017-04-28T13:22:52Z</dcterms:created>
  <dcterms:modified xsi:type="dcterms:W3CDTF">2023-11-22T16:05:00Z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