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28 DE 2023/PUBLICACION/"/>
    </mc:Choice>
  </mc:AlternateContent>
  <xr:revisionPtr revIDLastSave="25" documentId="11_7B930D5BDC3BA8F2AFD61A13D53C970B690B9278" xr6:coauthVersionLast="47" xr6:coauthVersionMax="47" xr10:uidLastSave="{0F35581D-46F7-4640-A549-337EF3D7A441}"/>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4" i="1"/>
  <c r="G25" i="1"/>
  <c r="I25" i="1" s="1"/>
  <c r="K25" i="1"/>
  <c r="M25" i="1"/>
  <c r="O25" i="1"/>
  <c r="Q25" i="1"/>
  <c r="R25" i="1" l="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<sst xmlns="http://schemas.openxmlformats.org/spreadsheetml/2006/main" count="47" uniqueCount="40">
  <si>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</si>
  <si>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</si>
  <si>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</si>
  <si>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</si>
  <si>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</si>
  <si>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</si>
  <si>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</si>
  <si>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</si>
  <si>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</si>
  <si>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</si>
  <si>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</si>
  <si>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</si>
  <si>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</si>
  <si>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</si>
  <si>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</si>
  <si>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</si>
  <si>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</si>
  <si>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</si>
  <si>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</si>
  <si>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</si>
  <si>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</si>
  <si>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</si>
  <si>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</si>
  <si>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</si>
  <si>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</si>
  <si>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</si>
  <si>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</si>
  <si>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</si>
  <si>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</si>
  <si>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</si>
  <si>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</si>
  <si>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</si>
  <si>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</si>
  <si>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</si>
  <si>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</si>
  <si>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</si>
  <si>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</si>
  <si>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ADQUIRIR SERVICIO DE APOYO LOGISTICO PARA ACTIVIDADES O EVENTOS REALIZADOS POR EL INSTITUTO DE POSGRADOS.</t>
  </si>
  <si>
    <t>Almuerzos: Una proteína 150grs aproximadamente (mínimo 2 variedades de proteína), con acompañamientos (garnintura, un carbohidrato, bebida (con mínimo 2 variedades agua o jugo natural) . Incluye: Menaje, Estación de café y aromáticas de frutas y Capitanes de servicio(Meseros) cuando se requiera</t>
  </si>
  <si>
    <t>Refrigerios: Sándwich club, volován relleno de pollo o carne, jugo de fruta natural y una fruta (mínimo dos variedades).Incluye: Menaje, Estación de café y aromáticas de frutas y Capitanes de servicio(Meseros) cuando se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</si>
</sst>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10" fillId="0" borderId="3"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2"/>
  <sheetViews>
    <sheetView tabSelected="1" topLeftCell="A24" zoomScale="77" zoomScaleNormal="77" zoomScaleSheetLayoutView="98" workbookViewId="0">
      <selection activeCell="C25" sqref="C25:D25"/>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37</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1:16383" ht="15" x14ac:dyDescent="0.25"/>
    <row r="18" spans="1:16383" ht="15" x14ac:dyDescent="0.25"/>
    <row r="19" spans="1:16383" ht="15" x14ac:dyDescent="0.25"/>
    <row r="20" spans="1:16383" ht="15.75" thickBot="1" x14ac:dyDescent="0.3"/>
    <row r="21" spans="1:16383"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1:16383" ht="21.75" customHeight="1" x14ac:dyDescent="0.25">
      <c r="B22" s="40" t="s">
        <v>3</v>
      </c>
      <c r="C22" s="42" t="s">
        <v>5</v>
      </c>
      <c r="D22" s="42"/>
      <c r="E22" s="42" t="s">
        <v>6</v>
      </c>
      <c r="F22" s="44" t="s">
        <v>23</v>
      </c>
      <c r="G22" s="46" t="s">
        <v>9</v>
      </c>
      <c r="H22" s="46" t="s">
        <v>7</v>
      </c>
      <c r="I22" s="42" t="s">
        <v>4</v>
      </c>
      <c r="J22" s="57" t="s">
        <v>10</v>
      </c>
      <c r="K22" s="57"/>
      <c r="L22" s="57" t="s">
        <v>11</v>
      </c>
      <c r="M22" s="57"/>
      <c r="N22" s="57" t="s">
        <v>12</v>
      </c>
      <c r="O22" s="57"/>
      <c r="P22" s="57" t="s">
        <v>13</v>
      </c>
      <c r="Q22" s="57"/>
      <c r="R22" s="56"/>
    </row>
    <row r="23" spans="1:16383" ht="67.150000000000006" customHeight="1" thickBot="1" x14ac:dyDescent="0.3">
      <c r="B23" s="41"/>
      <c r="C23" s="66"/>
      <c r="D23" s="66"/>
      <c r="E23" s="43"/>
      <c r="F23" s="45"/>
      <c r="G23" s="47"/>
      <c r="H23" s="47"/>
      <c r="I23" s="43"/>
      <c r="J23" s="12" t="s">
        <v>14</v>
      </c>
      <c r="K23" s="13" t="s">
        <v>15</v>
      </c>
      <c r="L23" s="12" t="s">
        <v>14</v>
      </c>
      <c r="M23" s="13" t="s">
        <v>15</v>
      </c>
      <c r="N23" s="12" t="s">
        <v>14</v>
      </c>
      <c r="O23" s="13" t="s">
        <v>15</v>
      </c>
      <c r="P23" s="12" t="s">
        <v>14</v>
      </c>
      <c r="Q23" s="13" t="s">
        <v>15</v>
      </c>
      <c r="R23" s="56"/>
    </row>
    <row r="24" spans="1:16383" ht="135.75" customHeight="1" x14ac:dyDescent="0.25">
      <c r="B24" s="14">
        <v>1</v>
      </c>
      <c r="C24" s="27" t="s">
        <v>38</v>
      </c>
      <c r="D24" s="28"/>
      <c r="E24" s="26">
        <v>59400</v>
      </c>
      <c r="F24" s="15">
        <f>+IFERROR(H24/E24,"-")</f>
        <v>0</v>
      </c>
      <c r="G24" s="16">
        <f>+E24*80%</f>
        <v>47520</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 si="0">+ROUND(H24*N24,0)</f>
        <v>0</v>
      </c>
      <c r="P24" s="19"/>
      <c r="Q24" s="20">
        <f t="shared" ref="Q24" si="1">+ROUND(H24*P24,0)</f>
        <v>0</v>
      </c>
      <c r="R24" s="21">
        <f>ROUND(H24-K24-M24-O24-Q24,0)</f>
        <v>0</v>
      </c>
    </row>
    <row r="25" spans="1:16383" ht="117" customHeight="1" x14ac:dyDescent="0.25">
      <c r="B25" s="14">
        <v>2</v>
      </c>
      <c r="C25" s="27" t="s">
        <v>39</v>
      </c>
      <c r="D25" s="28"/>
      <c r="E25" s="26">
        <v>20520</v>
      </c>
      <c r="F25" s="15">
        <f t="shared" ref="F25" si="2">+IFERROR(H25/E25,"-")</f>
        <v>0</v>
      </c>
      <c r="G25" s="16">
        <f t="shared" ref="G25" si="3">+E25*80%</f>
        <v>16416</v>
      </c>
      <c r="H25" s="17"/>
      <c r="I25" s="18" t="str">
        <f t="shared" ref="I25" si="4">IF(H25&lt;G25," OFERTA CON PRECIO APARENTEMENTE BAJO","VALOR MINIMO ACEPTABLE")</f>
        <v xml:space="preserve"> OFERTA CON PRECIO APARENTEMENTE BAJO</v>
      </c>
      <c r="J25" s="19"/>
      <c r="K25" s="20">
        <f t="shared" ref="K25" si="5">+ROUND(H25*J25,0)</f>
        <v>0</v>
      </c>
      <c r="L25" s="19"/>
      <c r="M25" s="20">
        <f t="shared" ref="M25" si="6">+ROUND(H25*L25,0)</f>
        <v>0</v>
      </c>
      <c r="N25" s="19"/>
      <c r="O25" s="20">
        <f t="shared" ref="O25" si="7">+ROUND(H25*N25,0)</f>
        <v>0</v>
      </c>
      <c r="P25" s="19"/>
      <c r="Q25" s="20">
        <f t="shared" ref="Q25" si="8">+ROUND(H25*P25,0)</f>
        <v>0</v>
      </c>
      <c r="R25" s="21">
        <f t="shared" ref="R25" si="9">ROUND(H25-K25-M25-O25-Q25,0)</f>
        <v>0</v>
      </c>
    </row>
    <row r="26" spans="1:16383" ht="15" x14ac:dyDescent="0.25"/>
    <row r="27" spans="1:16383" ht="110.25" customHeight="1" x14ac:dyDescent="0.25">
      <c r="B27" s="48" t="s">
        <v>30</v>
      </c>
      <c r="C27" s="49"/>
      <c r="D27" s="49"/>
      <c r="E27" s="49"/>
      <c r="F27" s="49"/>
      <c r="G27" s="49"/>
      <c r="H27" s="49"/>
      <c r="I27" s="49"/>
      <c r="J27" s="49"/>
      <c r="K27" s="49"/>
      <c r="L27" s="49"/>
      <c r="M27" s="49"/>
      <c r="N27" s="49"/>
      <c r="O27" s="49"/>
      <c r="P27" s="49"/>
      <c r="Q27" s="49"/>
      <c r="R27" s="50"/>
    </row>
    <row r="28" spans="1:16383" s="67" customFormat="1" ht="75.75" customHeight="1" x14ac:dyDescent="0.25">
      <c r="A28" s="10"/>
      <c r="B28" s="67" t="s">
        <v>28</v>
      </c>
    </row>
    <row r="29" spans="1:16383" ht="15" x14ac:dyDescent="0.25">
      <c r="B29" s="71"/>
      <c r="C29" s="71"/>
      <c r="D29" s="71"/>
      <c r="E29" s="71"/>
      <c r="F29" s="71"/>
      <c r="G29" s="71"/>
      <c r="H29" s="71"/>
      <c r="I29" s="71"/>
      <c r="J29" s="9"/>
      <c r="K29" s="9"/>
      <c r="L29" s="9"/>
      <c r="M29" s="9"/>
      <c r="N29" s="9"/>
      <c r="O29" s="9"/>
      <c r="P29" s="9"/>
      <c r="Q29" s="9"/>
      <c r="R29" s="9"/>
    </row>
    <row r="30" spans="1:16383" s="75" customFormat="1" ht="195.75" customHeight="1" x14ac:dyDescent="0.2">
      <c r="A30" s="2"/>
      <c r="B30" s="75" t="s">
        <v>8</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row>
    <row r="31" spans="1:16383" ht="15" x14ac:dyDescent="0.25">
      <c r="B31" s="22"/>
      <c r="C31" s="22"/>
      <c r="D31" s="23"/>
      <c r="E31" s="23"/>
      <c r="F31" s="24"/>
      <c r="G31" s="25"/>
      <c r="H31" s="25"/>
      <c r="I31" s="23"/>
      <c r="J31" s="23"/>
      <c r="K31" s="23"/>
      <c r="L31" s="23"/>
      <c r="M31" s="23"/>
      <c r="N31" s="23"/>
      <c r="O31" s="23"/>
      <c r="P31" s="23"/>
      <c r="Q31" s="23"/>
      <c r="R31" s="23"/>
    </row>
    <row r="32" spans="1:16383" s="2" customFormat="1" ht="45.6" customHeight="1" x14ac:dyDescent="0.25">
      <c r="A32" s="10"/>
      <c r="B32" s="68"/>
      <c r="C32" s="68"/>
      <c r="D32" s="68"/>
      <c r="E32" s="68"/>
      <c r="F32" s="68"/>
      <c r="G32" s="23"/>
      <c r="H32" s="23"/>
      <c r="I32" s="69"/>
      <c r="J32" s="69"/>
      <c r="K32" s="69"/>
      <c r="L32" s="69"/>
      <c r="M32" s="69"/>
      <c r="N32" s="23"/>
    </row>
    <row r="33" spans="1:19" s="2" customFormat="1" ht="15" x14ac:dyDescent="0.25">
      <c r="A33" s="10"/>
      <c r="B33" s="68"/>
      <c r="C33" s="68"/>
      <c r="D33" s="68"/>
      <c r="E33" s="68"/>
      <c r="F33" s="68"/>
      <c r="G33" s="23"/>
      <c r="H33" s="23"/>
      <c r="I33" s="69"/>
      <c r="J33" s="69"/>
      <c r="K33" s="69"/>
      <c r="L33" s="69"/>
      <c r="M33" s="69"/>
      <c r="N33" s="23"/>
    </row>
    <row r="34" spans="1:19" s="2" customFormat="1" ht="15" x14ac:dyDescent="0.25">
      <c r="A34" s="10"/>
      <c r="B34" s="68"/>
      <c r="C34" s="68"/>
      <c r="D34" s="68"/>
      <c r="E34" s="68"/>
      <c r="F34" s="68"/>
      <c r="G34" s="23"/>
      <c r="H34" s="23"/>
      <c r="I34" s="69"/>
      <c r="J34" s="69"/>
      <c r="K34" s="69"/>
      <c r="L34" s="69"/>
      <c r="M34" s="69"/>
      <c r="N34" s="23"/>
    </row>
    <row r="35" spans="1:19" s="2" customFormat="1" ht="13.5" customHeight="1" x14ac:dyDescent="0.25">
      <c r="A35" s="10"/>
      <c r="B35" s="70" t="s">
        <v>17</v>
      </c>
      <c r="C35" s="70"/>
      <c r="D35" s="70"/>
      <c r="E35" s="70"/>
      <c r="F35" s="70"/>
      <c r="I35" s="70" t="s">
        <v>18</v>
      </c>
      <c r="J35" s="70"/>
      <c r="K35" s="70"/>
      <c r="L35" s="70"/>
      <c r="M35" s="70"/>
    </row>
    <row r="36" spans="1:19" s="2" customFormat="1" ht="13.5" customHeight="1" x14ac:dyDescent="0.25">
      <c r="A36" s="10"/>
      <c r="B36" s="8"/>
      <c r="C36" s="8"/>
      <c r="D36" s="8"/>
      <c r="E36" s="8"/>
      <c r="F36" s="8"/>
    </row>
    <row r="37" spans="1:19" s="2" customFormat="1" ht="15" x14ac:dyDescent="0.25">
      <c r="A37" s="10"/>
      <c r="B37" s="11" t="s">
        <v>19</v>
      </c>
    </row>
    <row r="38" spans="1:19" s="2" customFormat="1" ht="15" x14ac:dyDescent="0.25">
      <c r="A38" s="10"/>
      <c r="B38" s="72" t="s">
        <v>31</v>
      </c>
      <c r="C38" s="72"/>
      <c r="D38" s="72"/>
      <c r="E38" s="72"/>
      <c r="F38" s="72"/>
      <c r="G38" s="72"/>
      <c r="H38" s="72"/>
      <c r="I38" s="72"/>
      <c r="J38" s="72"/>
      <c r="K38" s="72"/>
      <c r="L38" s="72"/>
      <c r="M38" s="72"/>
      <c r="N38" s="72"/>
      <c r="O38" s="72"/>
      <c r="P38" s="72"/>
      <c r="Q38" s="72"/>
      <c r="R38" s="72"/>
      <c r="S38" s="72"/>
    </row>
    <row r="39" spans="1:19" s="2" customFormat="1" ht="15" x14ac:dyDescent="0.25">
      <c r="A39" s="10"/>
      <c r="B39" s="73" t="s">
        <v>32</v>
      </c>
      <c r="C39" s="73"/>
      <c r="D39" s="73"/>
      <c r="E39" s="73"/>
      <c r="F39" s="73"/>
      <c r="G39" s="73"/>
      <c r="H39" s="73"/>
      <c r="I39" s="73"/>
      <c r="J39" s="73"/>
      <c r="K39" s="73"/>
      <c r="L39" s="73"/>
      <c r="M39" s="73"/>
      <c r="N39" s="73"/>
      <c r="O39" s="73"/>
      <c r="P39" s="73"/>
      <c r="Q39" s="73"/>
      <c r="R39" s="73"/>
      <c r="S39" s="73"/>
    </row>
    <row r="40" spans="1:19" ht="15" customHeight="1" x14ac:dyDescent="0.25">
      <c r="B40" s="74" t="s">
        <v>33</v>
      </c>
      <c r="C40" s="74"/>
      <c r="D40" s="74"/>
      <c r="E40" s="74"/>
      <c r="F40" s="74"/>
      <c r="G40" s="74"/>
      <c r="H40" s="74"/>
      <c r="I40" s="74"/>
      <c r="J40" s="74"/>
      <c r="K40" s="74"/>
      <c r="L40" s="74"/>
      <c r="M40" s="74"/>
      <c r="N40" s="74"/>
      <c r="O40" s="74"/>
      <c r="P40" s="74"/>
      <c r="Q40" s="74"/>
      <c r="R40" s="74"/>
      <c r="S40" s="74"/>
    </row>
    <row r="41" spans="1:19" ht="15" customHeight="1" x14ac:dyDescent="0.25">
      <c r="B41" s="74" t="s">
        <v>34</v>
      </c>
      <c r="C41" s="74"/>
      <c r="D41" s="74"/>
      <c r="E41" s="74"/>
      <c r="F41" s="74"/>
      <c r="G41" s="74"/>
      <c r="H41" s="74"/>
      <c r="I41" s="74"/>
      <c r="J41" s="74"/>
      <c r="K41" s="74"/>
      <c r="L41" s="74"/>
      <c r="M41" s="74"/>
      <c r="N41" s="74"/>
      <c r="O41" s="74"/>
      <c r="P41" s="74"/>
      <c r="Q41" s="74"/>
      <c r="R41" s="74"/>
      <c r="S41" s="74"/>
    </row>
    <row r="42" spans="1:19" ht="15" customHeight="1" x14ac:dyDescent="0.25">
      <c r="F42" s="2"/>
      <c r="G42" s="2"/>
      <c r="H42" s="2"/>
      <c r="Q42" s="10"/>
      <c r="R42" s="10"/>
    </row>
  </sheetData>
  <mergeCells count="41">
    <mergeCell ref="B38:S38"/>
    <mergeCell ref="B39:S39"/>
    <mergeCell ref="B40:S40"/>
    <mergeCell ref="B41:S41"/>
    <mergeCell ref="B30:XFD30"/>
    <mergeCell ref="B28:XFD28"/>
    <mergeCell ref="B32:F34"/>
    <mergeCell ref="I32:M34"/>
    <mergeCell ref="B35:F35"/>
    <mergeCell ref="I35:M35"/>
    <mergeCell ref="B29:I29"/>
    <mergeCell ref="B27:R27"/>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24:D24"/>
    <mergeCell ref="C25:D25"/>
    <mergeCell ref="Q4:R4"/>
    <mergeCell ref="Q5:R5"/>
    <mergeCell ref="C2:P2"/>
    <mergeCell ref="C3:P3"/>
    <mergeCell ref="C4:P5"/>
    <mergeCell ref="Q3:R3"/>
    <mergeCell ref="I22:I23"/>
  </mergeCells>
  <conditionalFormatting sqref="I24:I25">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25" xr:uid="{00000000-0002-0000-0000-000001000000}">
      <formula1>0</formula1>
      <formula2>100000000000</formula2>
    </dataValidation>
    <dataValidation type="whole" allowBlank="1" showInputMessage="1" showErrorMessage="1" sqref="H24:H25"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N24:N25 J24:J25 P24:P25 L24:L25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2023-10-12T14:08:19Z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