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https://mailunicundiedu-my.sharepoint.com/personal/gangelicagomez_ucundinamarca_edu_co/Documents/ANGELICA TRABAJO EN CASA/4. GESTION CONTRACTUAL 2023/24. F-CD-320 IMPRESION POP AUTOEVALUACION/DTOS A PUBLICAR/"/>
    </mc:Choice>
  </mc:AlternateContent>
  <xr:revisionPtr revIDLastSave="146" documentId="11_29A27B98728CE7E99191A31164927A7D2A0BFB40" xr6:coauthVersionLast="47" xr6:coauthVersionMax="47" xr10:uidLastSave="{D4B06EA4-E73C-4FE1-A501-9536135F3788}"/>
  <workbookProtection workbookAlgorithmName="SHA-512" workbookHashValue="yO4cvuvQmhmsL3H6JeSWX56V0aL+mvC6FlnKVGLm3VZARO9oMQKrOrY3xYEkbZX6b1gKpTvUZY4F6CMq1he+CQ==" workbookSaltValue="rMB4To14v2/XQXL0quAJeA==" workbookSpinCount="100000" lockStructure="1"/>
  <bookViews>
    <workbookView xWindow="-120" yWindow="-120" windowWidth="29040" windowHeight="15720" xr2:uid="{00000000-000D-0000-FFFF-FFFF00000000}"/>
  </bookViews>
  <sheets>
    <sheet name="Hoja1" sheetId="1" r:id="rId1"/>
    <sheet name="Hoja2" sheetId="2" state="hidden" r:id="rId2"/>
  </sheets>
  <definedNames>
    <definedName name="_xlnm.Print_Area" localSheetId="0">Hoja1!$A$1:$O$43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1" i="1" l="1"/>
  <c r="J21" i="1"/>
  <c r="L21" i="1"/>
  <c r="H22" i="1"/>
  <c r="K22" i="1" s="1"/>
  <c r="J22" i="1"/>
  <c r="L22" i="1"/>
  <c r="N22" i="1" s="1"/>
  <c r="H23" i="1"/>
  <c r="J23" i="1"/>
  <c r="K23" i="1" s="1"/>
  <c r="L23" i="1"/>
  <c r="M23" i="1" s="1"/>
  <c r="N23" i="1"/>
  <c r="H24" i="1"/>
  <c r="J24" i="1"/>
  <c r="L24" i="1"/>
  <c r="M24" i="1" s="1"/>
  <c r="H25" i="1"/>
  <c r="J25" i="1"/>
  <c r="K25" i="1"/>
  <c r="L25" i="1"/>
  <c r="M25" i="1" s="1"/>
  <c r="N25" i="1" l="1"/>
  <c r="O25" i="1" s="1"/>
  <c r="M22" i="1"/>
  <c r="K24" i="1"/>
  <c r="O23" i="1"/>
  <c r="K21" i="1"/>
  <c r="N21" i="1"/>
  <c r="M21" i="1"/>
  <c r="N24" i="1"/>
  <c r="O24" i="1" s="1"/>
  <c r="O22" i="1"/>
  <c r="L20" i="1"/>
  <c r="M20" i="1" s="1"/>
  <c r="H20" i="1"/>
  <c r="J20" i="1"/>
  <c r="O27" i="1"/>
  <c r="O30" i="1" s="1"/>
  <c r="O21" i="1" l="1"/>
  <c r="N20" i="1"/>
  <c r="O20" i="1" s="1"/>
  <c r="K20" i="1"/>
  <c r="O33" i="1"/>
  <c r="O26" i="1"/>
  <c r="O34" i="1" l="1"/>
  <c r="O28" i="1" l="1"/>
  <c r="O31" i="1" l="1"/>
  <c r="O32" i="1" s="1"/>
  <c r="O29" i="1"/>
  <c r="O35"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2"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<sst xmlns="http://schemas.openxmlformats.org/spreadsheetml/2006/main" count="57" uniqueCount="51">
  <si>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</si>
  <si>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</si>
  <si>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</si>
  <si>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</si>
  <si>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</si>
  <si>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</si>
  <si>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</si>
  <si>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</si>
  <si>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</si>
  <si>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</si>
  <si>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</si>
  <si>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</si>
  <si>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</si>
  <si>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</si>
  <si>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</si>
  <si>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</si>
  <si>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</si>
  <si>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</si>
  <si>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</si>
  <si>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</si>
  <si>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</si>
  <si>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</si>
  <si>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</si>
  <si>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</si>
  <si>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</si>
  <si>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</si>
  <si>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</si>
  <si>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</si>
  <si>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</si>
  <si>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</si>
  <si>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</si>
  <si>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</si>
  <si>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</si>
  <si>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</si>
  <si>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</si>
  <si>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</si>
  <si>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</si>
  <si>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</si>
  <si>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</si>
  <si>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</si>
  <si>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</si>
  <si>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</si>
  <si>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UNIDAD</t>
  </si>
  <si>
    <t>32.1-41</t>
  </si>
  <si>
    <t>MARCAS</t>
  </si>
  <si>
    <t>Servicio de impresión de imagen institucional sobre agenda ecológica (Color a elegir). Incluye agenda con las siguientes características: 
-   Agenda con tapa dura en RPET 
-   Tamaño A5 
-   80 hojas interiores rayadas de 70 g/m2 
-  Medidas: 21.3 cm x 16 cm Área de Impresión: 5,5 cm 
-  Estilo de encuadernación: Encuadernación cosida 
(Tono institucional según manual de imagen) Marcado con Logo según especificaciones exigidas por el supervisor</t>
  </si>
  <si>
    <t>Servicio de elaboración e impresión de imagen institucional en sombrilla automática grande (colores a elegir). Incluye sombrilla con las siguientes especificaciones:  
-AUTOMÁTICO porque se abre o cierra con el botón ubicado en el mago y utilizando solo una mano 
-MANGO ERGONÓMICO en silicona antideslizante y plástico resistente; con una correa para colgar o llevar en la muñeca. -8 Cascos con varillas metálicas reforzadas con soportes y extremos de fibra de vidrio de alta resistencia y elasticidad. 
- MATERIALES: Tela impermeable y de secado rápido. Metales. Fibra de vidrio. Plástico. 
-GRAN TAMAÑO que permite la protección de al menos 2 personas. 
(Tono institucional según manual de imagen) Marcado con Logo según especificaciones exigidas por el supervisor</t>
  </si>
  <si>
    <t>Servicios de impresión de logo institucional en Mug Cerámica Sublimación Magic Color 11oz (color a elegir). Incluye Mug con las siguientes especificaciones: 
-Marca: topografía 1 tinta 
-Mug Cerámica Sublimación 
-Al agregar una bebida caliente, muestra la imagen impresa. Al enfriarse su contenido, retoma el color original. 
-Medidas: 8 cm diámetro x 9.5 cm 
(Tono institucional según manual de imagen) Marcado con Logo según especificaciones exigidas por el supervisor</t>
  </si>
  <si>
    <t>Servicio de elaboración e impresión de logo institucional sobre Bolsa Cambrel en Tela De Algodón Medidas 50x45cm. Incluye bolsa con las siguientes especificaciones: 
-Tela resistente. 
-Manijas reforzadas en la costura. 
-Terminado interno con costura francesa. 
-Versátiles y multiusos. 
-Medidas: 45 cm x 50cm (Aprox) 
(Tono institucional según manual de imagen) Marcado con Logo según especificaciones exigidas por el supervisor</t>
  </si>
  <si>
    <t>Servicio de elaboración e impresión de imagen institucional en paraguas estilo golf (colores a elegir). Incluye sombrilla con las siguientes especificaciones:  
-  Doble estructura metálica color negro.
-   Apertura y cierre manual, elaborada en poliéster con y sin filtro UV, mango recto. 
-Medidas: 27 pulgadas x 8 cascos. 
-Dimensiones 68 × 5 × 5 cm 
(Tono institucional según manual de imagen) Marcado con Logo según especificaciones exigidas por el supervisor</t>
  </si>
  <si>
    <t>Servicio de impresión de imagen institucional en bolígrafo ecológico, incluye bolígrafo con las siguientes especificaciones técnicas: 
-             Bolígrafo ecológico con sistema retráctil y clip metálico
 -             Tamaño: 14,3 cm de largo.
 Aplica arte por Láser o tampografía, según especificaciones exigidas por el supervisor. 
(Tono institucional según manual de imagen) Marcado con Logo según especificaciones exigidas por el supervisor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</si>
</sst>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5">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Alignment="1" applyProtection="1">
      <alignment horizontal="left"/>
      <protection hidden="1"/>
    </xf>
    <xf numFmtId="0" fontId="9" fillId="2" borderId="0" xfId="0" applyFont="1" applyFill="1" applyAlignment="1" applyProtection="1">
      <alignment horizontal="left"/>
      <protection hidden="1"/>
    </xf>
    <xf numFmtId="0" fontId="1" fillId="2" borderId="0" xfId="0" applyFont="1" applyFill="1" applyAlignment="1" applyProtection="1">
      <alignment horizontal="left"/>
      <protection hidden="1"/>
    </xf>
    <xf numFmtId="0" fontId="3" fillId="2" borderId="0" xfId="0" applyFont="1" applyFill="1" applyAlignment="1" applyProtection="1">
      <alignment horizontal="center" vertical="center"/>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43" fontId="3" fillId="0" borderId="2" xfId="4" applyFont="1" applyBorder="1" applyProtection="1">
      <protection hidden="1"/>
    </xf>
    <xf numFmtId="0" fontId="3" fillId="35" borderId="1" xfId="0" applyFont="1" applyFill="1" applyBorder="1" applyAlignment="1" applyProtection="1">
      <alignment horizontal="left" vertical="center" wrapText="1"/>
      <protection locked="0"/>
    </xf>
    <xf numFmtId="1" fontId="12" fillId="35" borderId="1" xfId="3" applyNumberFormat="1" applyFont="1" applyFill="1" applyBorder="1" applyAlignment="1" applyProtection="1">
      <alignment horizontal="center" vertical="center"/>
      <protection locked="0"/>
    </xf>
    <xf numFmtId="0" fontId="1" fillId="2" borderId="0" xfId="0" applyFont="1" applyFill="1" applyAlignment="1" applyProtection="1">
      <alignment vertical="center"/>
      <protection hidden="1"/>
    </xf>
    <xf numFmtId="0" fontId="3" fillId="2" borderId="0" xfId="0" applyFont="1" applyFill="1" applyAlignment="1" applyProtection="1">
      <alignment horizontal="left" vertical="center"/>
      <protection hidden="1"/>
    </xf>
    <xf numFmtId="0" fontId="1" fillId="2" borderId="0" xfId="0" applyFont="1" applyFill="1" applyAlignment="1" applyProtection="1">
      <alignment horizontal="center" vertical="center" wrapText="1"/>
      <protection hidden="1"/>
    </xf>
    <xf numFmtId="0" fontId="1" fillId="2" borderId="0" xfId="0" applyFont="1" applyFill="1" applyAlignment="1" applyProtection="1">
      <alignment horizontal="center"/>
      <protection hidden="1"/>
    </xf>
    <xf numFmtId="0" fontId="1" fillId="2" borderId="0" xfId="0" applyFont="1" applyFill="1" applyAlignment="1" applyProtection="1">
      <alignment vertical="center"/>
      <protection locked="0"/>
    </xf>
    <xf numFmtId="0" fontId="1" fillId="2" borderId="0" xfId="0" applyFont="1" applyFill="1" applyProtection="1">
      <protection locked="0"/>
    </xf>
    <xf numFmtId="0" fontId="1" fillId="0" borderId="28" xfId="0" applyFont="1" applyBorder="1" applyAlignment="1">
      <alignment vertical="center" wrapText="1"/>
    </xf>
    <xf numFmtId="0" fontId="1" fillId="0" borderId="28" xfId="0" applyFont="1" applyBorder="1" applyAlignment="1">
      <alignment horizontal="center" vertical="center" wrapText="1"/>
    </xf>
    <xf numFmtId="1" fontId="3" fillId="0" borderId="1" xfId="0" applyNumberFormat="1" applyFont="1" applyBorder="1" applyAlignment="1" applyProtection="1">
      <alignment horizontal="center" vertical="center"/>
      <protection hidden="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2" fillId="0" borderId="1" xfId="0" applyFont="1" applyBorder="1" applyAlignment="1" applyProtection="1">
      <alignment vertical="top"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43"/>
  <sheetViews>
    <sheetView tabSelected="1" topLeftCell="A13" zoomScale="70" zoomScaleNormal="70" zoomScaleSheetLayoutView="70" zoomScalePageLayoutView="55" workbookViewId="0">
      <selection activeCell="F20" sqref="F20"/>
    </sheetView>
  </sheetViews>
  <sheetFormatPr baseColWidth="10" defaultColWidth="11.42578125" defaultRowHeight="15" x14ac:dyDescent="0.25"/>
  <cols>
    <col min="1" max="1" width="13.28515625" style="8" customWidth="1"/>
    <col min="2" max="2" width="80.85546875" style="28" customWidth="1"/>
    <col min="3" max="3" width="14.5703125" style="8" customWidth="1"/>
    <col min="4" max="4" width="16.140625" style="8" customWidth="1"/>
    <col min="5" max="5" width="17" style="8" customWidth="1"/>
    <col min="6" max="6" width="13.5703125" style="8" customWidth="1"/>
    <col min="7" max="7" width="12.85546875" style="8" customWidth="1"/>
    <col min="8" max="8" width="22.140625" style="8" customWidth="1"/>
    <col min="9" max="9" width="20.28515625" style="8" customWidth="1"/>
    <col min="10" max="10" width="15" style="8" customWidth="1"/>
    <col min="11" max="11" width="17.85546875" style="9" customWidth="1"/>
    <col min="12" max="12" width="23" style="9" customWidth="1"/>
    <col min="13" max="13" width="16.7109375" style="9" customWidth="1"/>
    <col min="14" max="14" width="14.7109375" style="9" customWidth="1"/>
    <col min="15" max="15" width="18.7109375" style="9" customWidth="1"/>
    <col min="16" max="16384" width="11.42578125" style="9"/>
  </cols>
  <sheetData>
    <row r="1" spans="1:15" x14ac:dyDescent="0.25">
      <c r="F1" s="31"/>
    </row>
    <row r="2" spans="1:15" ht="15.75" customHeight="1" x14ac:dyDescent="0.25">
      <c r="A2" s="62"/>
      <c r="B2" s="69" t="s">
        <v>0</v>
      </c>
      <c r="C2" s="69"/>
      <c r="D2" s="69"/>
      <c r="E2" s="69"/>
      <c r="F2" s="69"/>
      <c r="G2" s="69"/>
      <c r="H2" s="69"/>
      <c r="I2" s="69"/>
      <c r="J2" s="69"/>
      <c r="K2" s="69"/>
      <c r="L2" s="69"/>
      <c r="M2" s="69"/>
      <c r="N2" s="74" t="s">
        <v>36</v>
      </c>
      <c r="O2" s="74"/>
    </row>
    <row r="3" spans="1:15" ht="15.75" customHeight="1" x14ac:dyDescent="0.25">
      <c r="A3" s="62"/>
      <c r="B3" s="69" t="s">
        <v>1</v>
      </c>
      <c r="C3" s="69"/>
      <c r="D3" s="69"/>
      <c r="E3" s="69"/>
      <c r="F3" s="69"/>
      <c r="G3" s="69"/>
      <c r="H3" s="69"/>
      <c r="I3" s="69"/>
      <c r="J3" s="69"/>
      <c r="K3" s="69"/>
      <c r="L3" s="69"/>
      <c r="M3" s="69"/>
      <c r="N3" s="74" t="s">
        <v>39</v>
      </c>
      <c r="O3" s="74"/>
    </row>
    <row r="4" spans="1:15" ht="16.5" customHeight="1" x14ac:dyDescent="0.25">
      <c r="A4" s="62"/>
      <c r="B4" s="69" t="s">
        <v>35</v>
      </c>
      <c r="C4" s="69"/>
      <c r="D4" s="69"/>
      <c r="E4" s="69"/>
      <c r="F4" s="69"/>
      <c r="G4" s="69"/>
      <c r="H4" s="69"/>
      <c r="I4" s="69"/>
      <c r="J4" s="69"/>
      <c r="K4" s="69"/>
      <c r="L4" s="69"/>
      <c r="M4" s="69"/>
      <c r="N4" s="74" t="s">
        <v>40</v>
      </c>
      <c r="O4" s="74"/>
    </row>
    <row r="5" spans="1:15" ht="15" customHeight="1" x14ac:dyDescent="0.25">
      <c r="A5" s="62"/>
      <c r="B5" s="69"/>
      <c r="C5" s="69"/>
      <c r="D5" s="69"/>
      <c r="E5" s="69"/>
      <c r="F5" s="69"/>
      <c r="G5" s="69"/>
      <c r="H5" s="69"/>
      <c r="I5" s="69"/>
      <c r="J5" s="69"/>
      <c r="K5" s="69"/>
      <c r="L5" s="69"/>
      <c r="M5" s="69"/>
      <c r="N5" s="74" t="s">
        <v>37</v>
      </c>
      <c r="O5" s="74"/>
    </row>
    <row r="7" spans="1:15" x14ac:dyDescent="0.25">
      <c r="A7" s="10" t="s">
        <v>38</v>
      </c>
    </row>
    <row r="8" spans="1:15" x14ac:dyDescent="0.25">
      <c r="A8" s="10"/>
    </row>
    <row r="9" spans="1:15" x14ac:dyDescent="0.25">
      <c r="A9" s="11" t="s">
        <v>28</v>
      </c>
    </row>
    <row r="10" spans="1:15" ht="25.5" customHeight="1" x14ac:dyDescent="0.25">
      <c r="A10" s="43" t="s">
        <v>27</v>
      </c>
      <c r="B10" s="43"/>
      <c r="C10" s="12"/>
      <c r="E10" s="13" t="s">
        <v>20</v>
      </c>
      <c r="F10" s="48"/>
      <c r="G10" s="49"/>
      <c r="K10" s="14" t="s">
        <v>16</v>
      </c>
      <c r="L10" s="50"/>
      <c r="M10" s="51"/>
      <c r="N10" s="52"/>
    </row>
    <row r="11" spans="1:15" ht="15.75" thickBot="1" x14ac:dyDescent="0.3">
      <c r="A11" s="12"/>
      <c r="B11" s="29"/>
      <c r="C11" s="12"/>
      <c r="E11" s="15"/>
      <c r="F11" s="15"/>
      <c r="G11" s="15"/>
      <c r="K11" s="16"/>
      <c r="L11" s="17"/>
      <c r="M11" s="17"/>
      <c r="N11" s="17"/>
    </row>
    <row r="12" spans="1:15" ht="30.75" customHeight="1" thickBot="1" x14ac:dyDescent="0.3">
      <c r="A12" s="63" t="s">
        <v>25</v>
      </c>
      <c r="B12" s="64"/>
      <c r="C12" s="18"/>
      <c r="D12" s="45" t="s">
        <v>17</v>
      </c>
      <c r="E12" s="46"/>
      <c r="F12" s="46"/>
      <c r="G12" s="47"/>
      <c r="H12" s="7"/>
      <c r="I12" s="30"/>
      <c r="J12" s="30"/>
      <c r="K12" s="16"/>
    </row>
    <row r="13" spans="1:15" ht="15.75" thickBot="1" x14ac:dyDescent="0.3">
      <c r="A13" s="65"/>
      <c r="B13" s="66"/>
      <c r="C13" s="18"/>
      <c r="D13" s="17"/>
      <c r="E13" s="15"/>
      <c r="F13" s="15"/>
      <c r="G13" s="15"/>
      <c r="K13" s="16"/>
    </row>
    <row r="14" spans="1:15" ht="30" customHeight="1" thickBot="1" x14ac:dyDescent="0.3">
      <c r="A14" s="65"/>
      <c r="B14" s="66"/>
      <c r="C14" s="18"/>
      <c r="D14" s="45" t="s">
        <v>18</v>
      </c>
      <c r="E14" s="46"/>
      <c r="F14" s="46"/>
      <c r="G14" s="47"/>
      <c r="H14" s="7"/>
      <c r="I14" s="30"/>
      <c r="J14" s="30"/>
      <c r="K14" s="16"/>
    </row>
    <row r="15" spans="1:15" ht="18.75" customHeight="1" thickBot="1" x14ac:dyDescent="0.3">
      <c r="A15" s="65"/>
      <c r="B15" s="66"/>
      <c r="C15" s="18"/>
      <c r="E15" s="15"/>
      <c r="F15" s="15"/>
      <c r="G15" s="15"/>
      <c r="K15" s="16"/>
    </row>
    <row r="16" spans="1:15" ht="24" customHeight="1" thickBot="1" x14ac:dyDescent="0.3">
      <c r="A16" s="67"/>
      <c r="B16" s="68"/>
      <c r="C16" s="18"/>
      <c r="D16" s="45" t="s">
        <v>21</v>
      </c>
      <c r="E16" s="46"/>
      <c r="F16" s="46"/>
      <c r="G16" s="47"/>
      <c r="H16" s="7"/>
      <c r="I16" s="30"/>
      <c r="J16" s="30"/>
      <c r="K16" s="16"/>
      <c r="L16" s="17"/>
      <c r="M16" s="17"/>
      <c r="N16" s="17"/>
    </row>
    <row r="17" spans="1:15" x14ac:dyDescent="0.25">
      <c r="A17" s="12"/>
      <c r="B17" s="29"/>
      <c r="C17" s="12"/>
      <c r="E17" s="15"/>
      <c r="F17" s="15"/>
      <c r="G17" s="15"/>
      <c r="K17" s="16"/>
      <c r="L17" s="17"/>
      <c r="M17" s="17"/>
      <c r="N17" s="17"/>
    </row>
    <row r="19" spans="1:15" s="21" customFormat="1" ht="111.75" customHeight="1" x14ac:dyDescent="0.25">
      <c r="A19" s="19" t="s">
        <v>26</v>
      </c>
      <c r="B19" s="19" t="s">
        <v>2</v>
      </c>
      <c r="C19" s="19" t="s">
        <v>44</v>
      </c>
      <c r="D19" s="19" t="s">
        <v>3</v>
      </c>
      <c r="E19" s="19" t="s">
        <v>22</v>
      </c>
      <c r="F19" s="20" t="s">
        <v>4</v>
      </c>
      <c r="G19" s="20" t="s">
        <v>24</v>
      </c>
      <c r="H19" s="20" t="s">
        <v>5</v>
      </c>
      <c r="I19" s="20" t="s">
        <v>30</v>
      </c>
      <c r="J19" s="20" t="s">
        <v>33</v>
      </c>
      <c r="K19" s="20" t="s">
        <v>6</v>
      </c>
      <c r="L19" s="20" t="s">
        <v>7</v>
      </c>
      <c r="M19" s="20" t="s">
        <v>8</v>
      </c>
      <c r="N19" s="20" t="s">
        <v>29</v>
      </c>
      <c r="O19" s="20" t="s">
        <v>9</v>
      </c>
    </row>
    <row r="20" spans="1:15" s="21" customFormat="1" ht="147" customHeight="1" x14ac:dyDescent="0.25">
      <c r="A20" s="36">
        <v>1</v>
      </c>
      <c r="B20" s="34" t="s">
        <v>50</v>
      </c>
      <c r="C20" s="26"/>
      <c r="D20" s="35">
        <v>200</v>
      </c>
      <c r="E20" s="35" t="s">
        <v>42</v>
      </c>
      <c r="F20" s="27"/>
      <c r="G20" s="24">
        <v>0</v>
      </c>
      <c r="H20" s="1">
        <f t="shared" ref="H20" si="0">+ROUND(F20*G20,0)</f>
        <v>0</v>
      </c>
      <c r="I20" s="24">
        <v>0</v>
      </c>
      <c r="J20" s="1">
        <f t="shared" ref="J20" si="1">ROUND(F20*I20,0)</f>
        <v>0</v>
      </c>
      <c r="K20" s="1">
        <f t="shared" ref="K20" si="2">ROUND(F20+H20+J20,0)</f>
        <v>0</v>
      </c>
      <c r="L20" s="1">
        <f>ROUND(F20*D20,0)</f>
        <v>0</v>
      </c>
      <c r="M20" s="1">
        <f>ROUND(L20*G20,0)</f>
        <v>0</v>
      </c>
      <c r="N20" s="1">
        <f t="shared" ref="N20" si="3">ROUND(L20*I20,0)</f>
        <v>0</v>
      </c>
      <c r="O20" s="2">
        <f t="shared" ref="O20" si="4">ROUND(L20+N20+M20,0)</f>
        <v>0</v>
      </c>
    </row>
    <row r="21" spans="1:15" s="21" customFormat="1" ht="147" customHeight="1" x14ac:dyDescent="0.25">
      <c r="A21" s="36">
        <v>2</v>
      </c>
      <c r="B21" s="34" t="s">
        <v>49</v>
      </c>
      <c r="C21" s="26"/>
      <c r="D21" s="35">
        <v>220</v>
      </c>
      <c r="E21" s="35" t="s">
        <v>42</v>
      </c>
      <c r="F21" s="27"/>
      <c r="G21" s="24">
        <v>0</v>
      </c>
      <c r="H21" s="1">
        <f t="shared" ref="H21:H25" si="5">+ROUND(F21*G21,0)</f>
        <v>0</v>
      </c>
      <c r="I21" s="24">
        <v>0</v>
      </c>
      <c r="J21" s="1">
        <f t="shared" ref="J21:J25" si="6">ROUND(F21*I21,0)</f>
        <v>0</v>
      </c>
      <c r="K21" s="1">
        <f t="shared" ref="K21:K25" si="7">ROUND(F21+H21+J21,0)</f>
        <v>0</v>
      </c>
      <c r="L21" s="1">
        <f t="shared" ref="L21:L25" si="8">ROUND(F21*D21,0)</f>
        <v>0</v>
      </c>
      <c r="M21" s="1">
        <f t="shared" ref="M21:M25" si="9">ROUND(L21*G21,0)</f>
        <v>0</v>
      </c>
      <c r="N21" s="1">
        <f t="shared" ref="N21:N25" si="10">ROUND(L21*I21,0)</f>
        <v>0</v>
      </c>
      <c r="O21" s="2">
        <f t="shared" ref="O21:O25" si="11">ROUND(L21+N21+M21,0)</f>
        <v>0</v>
      </c>
    </row>
    <row r="22" spans="1:15" s="21" customFormat="1" ht="209.25" customHeight="1" x14ac:dyDescent="0.25">
      <c r="A22" s="36">
        <v>3</v>
      </c>
      <c r="B22" s="34" t="s">
        <v>46</v>
      </c>
      <c r="C22" s="26"/>
      <c r="D22" s="35">
        <v>230</v>
      </c>
      <c r="E22" s="35" t="s">
        <v>42</v>
      </c>
      <c r="F22" s="27"/>
      <c r="G22" s="24">
        <v>0</v>
      </c>
      <c r="H22" s="1">
        <f t="shared" si="5"/>
        <v>0</v>
      </c>
      <c r="I22" s="24">
        <v>0</v>
      </c>
      <c r="J22" s="1">
        <f t="shared" si="6"/>
        <v>0</v>
      </c>
      <c r="K22" s="1">
        <f t="shared" si="7"/>
        <v>0</v>
      </c>
      <c r="L22" s="1">
        <f t="shared" si="8"/>
        <v>0</v>
      </c>
      <c r="M22" s="1">
        <f t="shared" si="9"/>
        <v>0</v>
      </c>
      <c r="N22" s="1">
        <f t="shared" si="10"/>
        <v>0</v>
      </c>
      <c r="O22" s="2">
        <f t="shared" si="11"/>
        <v>0</v>
      </c>
    </row>
    <row r="23" spans="1:15" s="21" customFormat="1" ht="147" customHeight="1" x14ac:dyDescent="0.25">
      <c r="A23" s="36">
        <v>4</v>
      </c>
      <c r="B23" s="34" t="s">
        <v>47</v>
      </c>
      <c r="C23" s="26"/>
      <c r="D23" s="35">
        <v>100</v>
      </c>
      <c r="E23" s="35" t="s">
        <v>42</v>
      </c>
      <c r="F23" s="27"/>
      <c r="G23" s="24">
        <v>0</v>
      </c>
      <c r="H23" s="1">
        <f t="shared" si="5"/>
        <v>0</v>
      </c>
      <c r="I23" s="24">
        <v>0</v>
      </c>
      <c r="J23" s="1">
        <f t="shared" si="6"/>
        <v>0</v>
      </c>
      <c r="K23" s="1">
        <f t="shared" si="7"/>
        <v>0</v>
      </c>
      <c r="L23" s="1">
        <f t="shared" si="8"/>
        <v>0</v>
      </c>
      <c r="M23" s="1">
        <f t="shared" si="9"/>
        <v>0</v>
      </c>
      <c r="N23" s="1">
        <f t="shared" si="10"/>
        <v>0</v>
      </c>
      <c r="O23" s="2">
        <f t="shared" si="11"/>
        <v>0</v>
      </c>
    </row>
    <row r="24" spans="1:15" s="21" customFormat="1" ht="147" customHeight="1" x14ac:dyDescent="0.25">
      <c r="A24" s="36">
        <v>5</v>
      </c>
      <c r="B24" s="34" t="s">
        <v>45</v>
      </c>
      <c r="C24" s="26"/>
      <c r="D24" s="35">
        <v>100</v>
      </c>
      <c r="E24" s="35" t="s">
        <v>42</v>
      </c>
      <c r="F24" s="27"/>
      <c r="G24" s="24">
        <v>0</v>
      </c>
      <c r="H24" s="1">
        <f t="shared" si="5"/>
        <v>0</v>
      </c>
      <c r="I24" s="24">
        <v>0</v>
      </c>
      <c r="J24" s="1">
        <f t="shared" si="6"/>
        <v>0</v>
      </c>
      <c r="K24" s="1">
        <f t="shared" si="7"/>
        <v>0</v>
      </c>
      <c r="L24" s="1">
        <f t="shared" si="8"/>
        <v>0</v>
      </c>
      <c r="M24" s="1">
        <f t="shared" si="9"/>
        <v>0</v>
      </c>
      <c r="N24" s="1">
        <f t="shared" si="10"/>
        <v>0</v>
      </c>
      <c r="O24" s="2">
        <f t="shared" si="11"/>
        <v>0</v>
      </c>
    </row>
    <row r="25" spans="1:15" s="21" customFormat="1" ht="147" customHeight="1" x14ac:dyDescent="0.25">
      <c r="A25" s="36">
        <v>6</v>
      </c>
      <c r="B25" s="34" t="s">
        <v>48</v>
      </c>
      <c r="C25" s="26"/>
      <c r="D25" s="35">
        <v>350</v>
      </c>
      <c r="E25" s="35" t="s">
        <v>42</v>
      </c>
      <c r="F25" s="27"/>
      <c r="G25" s="24">
        <v>0</v>
      </c>
      <c r="H25" s="1">
        <f t="shared" si="5"/>
        <v>0</v>
      </c>
      <c r="I25" s="24">
        <v>0</v>
      </c>
      <c r="J25" s="1">
        <f t="shared" si="6"/>
        <v>0</v>
      </c>
      <c r="K25" s="1">
        <f t="shared" si="7"/>
        <v>0</v>
      </c>
      <c r="L25" s="1">
        <f t="shared" si="8"/>
        <v>0</v>
      </c>
      <c r="M25" s="1">
        <f t="shared" si="9"/>
        <v>0</v>
      </c>
      <c r="N25" s="1">
        <f t="shared" si="10"/>
        <v>0</v>
      </c>
      <c r="O25" s="2">
        <f t="shared" si="11"/>
        <v>0</v>
      </c>
    </row>
    <row r="26" spans="1:15" s="21" customFormat="1" ht="42" customHeight="1" thickBot="1" x14ac:dyDescent="0.25">
      <c r="A26" s="18"/>
      <c r="B26" s="55"/>
      <c r="C26" s="55"/>
      <c r="D26" s="55"/>
      <c r="E26" s="55"/>
      <c r="F26" s="55"/>
      <c r="G26" s="55"/>
      <c r="H26" s="55"/>
      <c r="I26" s="55"/>
      <c r="J26" s="55"/>
      <c r="K26" s="55"/>
      <c r="L26" s="55"/>
      <c r="M26" s="56" t="s">
        <v>34</v>
      </c>
      <c r="N26" s="56"/>
      <c r="O26" s="25">
        <f>SUMIF(G:G,0%,L:L)</f>
        <v>0</v>
      </c>
    </row>
    <row r="27" spans="1:15" s="21" customFormat="1" ht="39" customHeight="1" thickBot="1" x14ac:dyDescent="0.25">
      <c r="A27" s="41" t="s">
        <v>23</v>
      </c>
      <c r="B27" s="42"/>
      <c r="C27" s="42"/>
      <c r="D27" s="42"/>
      <c r="E27" s="42"/>
      <c r="F27" s="42"/>
      <c r="G27" s="42"/>
      <c r="H27" s="42"/>
      <c r="I27" s="42"/>
      <c r="J27" s="42"/>
      <c r="K27" s="42"/>
      <c r="L27" s="42"/>
      <c r="M27" s="57" t="s">
        <v>10</v>
      </c>
      <c r="N27" s="57"/>
      <c r="O27" s="4">
        <f>SUMIF(G:G,5%,L:L)</f>
        <v>0</v>
      </c>
    </row>
    <row r="28" spans="1:15" s="21" customFormat="1" ht="30" customHeight="1" x14ac:dyDescent="0.2">
      <c r="A28" s="37" t="s">
        <v>41</v>
      </c>
      <c r="B28" s="38"/>
      <c r="C28" s="38"/>
      <c r="D28" s="38"/>
      <c r="E28" s="38"/>
      <c r="F28" s="38"/>
      <c r="G28" s="38"/>
      <c r="H28" s="38"/>
      <c r="I28" s="38"/>
      <c r="J28" s="38"/>
      <c r="K28" s="38"/>
      <c r="L28" s="39"/>
      <c r="M28" s="57" t="s">
        <v>11</v>
      </c>
      <c r="N28" s="57"/>
      <c r="O28" s="4">
        <f>SUMIF(G:G,19%,L:L)</f>
        <v>0</v>
      </c>
    </row>
    <row r="29" spans="1:15" s="21" customFormat="1" ht="30" customHeight="1" x14ac:dyDescent="0.2">
      <c r="A29" s="40"/>
      <c r="B29" s="40"/>
      <c r="C29" s="40"/>
      <c r="D29" s="40"/>
      <c r="E29" s="40"/>
      <c r="F29" s="40"/>
      <c r="G29" s="40"/>
      <c r="H29" s="40"/>
      <c r="I29" s="40"/>
      <c r="J29" s="40"/>
      <c r="K29" s="40"/>
      <c r="L29" s="40"/>
      <c r="M29" s="58" t="s">
        <v>7</v>
      </c>
      <c r="N29" s="59"/>
      <c r="O29" s="5">
        <f>SUM(O26:O28)</f>
        <v>0</v>
      </c>
    </row>
    <row r="30" spans="1:15" s="21" customFormat="1" ht="30" customHeight="1" x14ac:dyDescent="0.2">
      <c r="A30" s="40"/>
      <c r="B30" s="40"/>
      <c r="C30" s="40"/>
      <c r="D30" s="40"/>
      <c r="E30" s="40"/>
      <c r="F30" s="40"/>
      <c r="G30" s="40"/>
      <c r="H30" s="40"/>
      <c r="I30" s="40"/>
      <c r="J30" s="40"/>
      <c r="K30" s="40"/>
      <c r="L30" s="40"/>
      <c r="M30" s="60" t="s">
        <v>12</v>
      </c>
      <c r="N30" s="61"/>
      <c r="O30" s="6">
        <f>ROUND(O27*5%,0)</f>
        <v>0</v>
      </c>
    </row>
    <row r="31" spans="1:15" s="21" customFormat="1" ht="30" customHeight="1" x14ac:dyDescent="0.2">
      <c r="A31" s="40"/>
      <c r="B31" s="40"/>
      <c r="C31" s="40"/>
      <c r="D31" s="40"/>
      <c r="E31" s="40"/>
      <c r="F31" s="40"/>
      <c r="G31" s="40"/>
      <c r="H31" s="40"/>
      <c r="I31" s="40"/>
      <c r="J31" s="40"/>
      <c r="K31" s="40"/>
      <c r="L31" s="40"/>
      <c r="M31" s="60" t="s">
        <v>13</v>
      </c>
      <c r="N31" s="61"/>
      <c r="O31" s="4">
        <f>ROUND(O28*19%,0)</f>
        <v>0</v>
      </c>
    </row>
    <row r="32" spans="1:15" s="21" customFormat="1" ht="30" customHeight="1" x14ac:dyDescent="0.2">
      <c r="A32" s="40"/>
      <c r="B32" s="40"/>
      <c r="C32" s="40"/>
      <c r="D32" s="40"/>
      <c r="E32" s="40"/>
      <c r="F32" s="40"/>
      <c r="G32" s="40"/>
      <c r="H32" s="40"/>
      <c r="I32" s="40"/>
      <c r="J32" s="40"/>
      <c r="K32" s="40"/>
      <c r="L32" s="40"/>
      <c r="M32" s="58" t="s">
        <v>14</v>
      </c>
      <c r="N32" s="59"/>
      <c r="O32" s="5">
        <f>SUM(O30:O31)</f>
        <v>0</v>
      </c>
    </row>
    <row r="33" spans="1:15" s="21" customFormat="1" ht="30" customHeight="1" x14ac:dyDescent="0.2">
      <c r="A33" s="40"/>
      <c r="B33" s="40"/>
      <c r="C33" s="40"/>
      <c r="D33" s="40"/>
      <c r="E33" s="40"/>
      <c r="F33" s="40"/>
      <c r="G33" s="40"/>
      <c r="H33" s="40"/>
      <c r="I33" s="40"/>
      <c r="J33" s="40"/>
      <c r="K33" s="40"/>
      <c r="L33" s="40"/>
      <c r="M33" s="72" t="s">
        <v>32</v>
      </c>
      <c r="N33" s="73"/>
      <c r="O33" s="4">
        <f>SUMIF(I:I,8%,N:N)</f>
        <v>0</v>
      </c>
    </row>
    <row r="34" spans="1:15" s="21" customFormat="1" ht="37.5" customHeight="1" x14ac:dyDescent="0.2">
      <c r="A34" s="40"/>
      <c r="B34" s="40"/>
      <c r="C34" s="40"/>
      <c r="D34" s="40"/>
      <c r="E34" s="40"/>
      <c r="F34" s="40"/>
      <c r="G34" s="40"/>
      <c r="H34" s="40"/>
      <c r="I34" s="40"/>
      <c r="J34" s="40"/>
      <c r="K34" s="40"/>
      <c r="L34" s="40"/>
      <c r="M34" s="70" t="s">
        <v>31</v>
      </c>
      <c r="N34" s="71"/>
      <c r="O34" s="5">
        <f>SUM(O33)</f>
        <v>0</v>
      </c>
    </row>
    <row r="35" spans="1:15" s="21" customFormat="1" ht="44.25" customHeight="1" x14ac:dyDescent="0.2">
      <c r="A35" s="40"/>
      <c r="B35" s="40"/>
      <c r="C35" s="40"/>
      <c r="D35" s="40"/>
      <c r="E35" s="40"/>
      <c r="F35" s="40"/>
      <c r="G35" s="40"/>
      <c r="H35" s="40"/>
      <c r="I35" s="40"/>
      <c r="J35" s="40"/>
      <c r="K35" s="40"/>
      <c r="L35" s="40"/>
      <c r="M35" s="70" t="s">
        <v>15</v>
      </c>
      <c r="N35" s="71"/>
      <c r="O35" s="5">
        <f>+O29+O32+O34</f>
        <v>0</v>
      </c>
    </row>
    <row r="36" spans="1:15" x14ac:dyDescent="0.25">
      <c r="B36" s="32"/>
      <c r="C36" s="33"/>
    </row>
    <row r="37" spans="1:15" x14ac:dyDescent="0.25">
      <c r="B37" s="32"/>
      <c r="C37" s="33"/>
    </row>
    <row r="38" spans="1:15" x14ac:dyDescent="0.25">
      <c r="B38" s="32"/>
      <c r="C38" s="33"/>
    </row>
    <row r="39" spans="1:15" x14ac:dyDescent="0.25">
      <c r="B39" s="53"/>
      <c r="C39" s="53"/>
    </row>
    <row r="40" spans="1:15" ht="15.75" thickBot="1" x14ac:dyDescent="0.3">
      <c r="B40" s="54"/>
      <c r="C40" s="54"/>
    </row>
    <row r="41" spans="1:15" x14ac:dyDescent="0.25">
      <c r="B41" s="44" t="s">
        <v>19</v>
      </c>
      <c r="C41" s="44"/>
    </row>
    <row r="43" spans="1:15" x14ac:dyDescent="0.25">
      <c r="A43" s="22" t="s">
        <v>43</v>
      </c>
    </row>
  </sheetData>
  <sheetProtection algorithmName="SHA-512" hashValue="nM2KCmewsT2hMu7SxlfubRaLbQIAT4M26hNB7NjwhPvWJHPEeV8TjFngunfShrXLdh2PunMthNmL5Xl0zeJfTg==" saltValue="iz2AG8bA/rizAd5/w2a0Dw==" spinCount="100000" sheet="1" selectLockedCells="1"/>
  <mergeCells count="30">
    <mergeCell ref="M32:N32"/>
    <mergeCell ref="M35:N35"/>
    <mergeCell ref="M33:N33"/>
    <mergeCell ref="M34:N34"/>
    <mergeCell ref="N2:O2"/>
    <mergeCell ref="N3:O3"/>
    <mergeCell ref="N4:O4"/>
    <mergeCell ref="N5:O5"/>
    <mergeCell ref="A2:A5"/>
    <mergeCell ref="D12:G12"/>
    <mergeCell ref="A12:B16"/>
    <mergeCell ref="B2:M2"/>
    <mergeCell ref="B3:M3"/>
    <mergeCell ref="B4:M5"/>
    <mergeCell ref="A28:L35"/>
    <mergeCell ref="A27:L27"/>
    <mergeCell ref="A10:B10"/>
    <mergeCell ref="B41:C41"/>
    <mergeCell ref="D14:G14"/>
    <mergeCell ref="D16:G16"/>
    <mergeCell ref="F10:G10"/>
    <mergeCell ref="L10:N10"/>
    <mergeCell ref="B39:C40"/>
    <mergeCell ref="B26:L26"/>
    <mergeCell ref="M26:N26"/>
    <mergeCell ref="M27:N27"/>
    <mergeCell ref="M28:N28"/>
    <mergeCell ref="M29:N29"/>
    <mergeCell ref="M30:N30"/>
    <mergeCell ref="M31:N31"/>
  </mergeCells>
  <dataValidations count="1">
    <dataValidation type="whole" allowBlank="1" showInputMessage="1" showErrorMessage="1" sqref="F20:F25" xr:uid="{00000000-0002-0000-0000-000000000000}">
      <formula1>0</formula1>
      <formula2>1000000000000000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Hoja2!$D$7:$D$9</xm:f>
          </x14:formula1>
          <xm:sqref>G20:G25 I20:I25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F10"/>
  <sheetViews>
    <sheetView workbookViewId="0">
      <selection activeCell="F9" sqref="F9"/>
    </sheetView>
  </sheetViews>
  <sheetFormatPr baseColWidth="10" defaultRowHeight="15" x14ac:dyDescent="0.25"/>
  <sheetData>
    <row r="7" spans="4:6" x14ac:dyDescent="0.25">
      <c r="D7" s="3">
        <v>0</v>
      </c>
      <c r="F7" s="23">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2.xml><?xml version="1.0" encoding="utf-8"?>
<ds:datastoreItem xmlns:ds="http://schemas.openxmlformats.org/officeDocument/2006/customXml" ds:itemID="{371AC283-58EC-4E17-AB80-3BA019EA4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64083AE-2A34-40CD-86CF-CD8A8FEF5E61}">
  <ds:schemaRefs>
    <ds:schemaRef ds:uri="http://purl.org/dc/terms/"/>
    <ds:schemaRef ds:uri="http://purl.org/dc/dcmitype/"/>
    <ds:schemaRef ds:uri="632c1e4e-69c6-4d1f-81a1-009441d464e5"/>
    <ds:schemaRef ds:uri="http://schemas.microsoft.com/office/2006/documentManagement/types"/>
    <ds:schemaRef ds:uri="http://purl.org/dc/elements/1.1/"/>
    <ds:schemaRef ds:uri="http://www.w3.org/XML/1998/namespace"/>
    <ds:schemaRef ds:uri="http://schemas.microsoft.com/office/infopath/2007/PartnerControls"/>
    <ds:schemaRef ds:uri="http://schemas.openxmlformats.org/package/2006/metadata/core-properties"/>
    <ds:schemaRef ds:uri="39f7a895-868e-4739-ab10-589c64175fbd"/>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GLORIA ANGELICA GOMEZ GOMEZ</cp:lastModifiedBy>
  <cp:lastPrinted>2022-01-27T18:55:46Z</cp:lastPrinted>
  <dcterms:created xsi:type="dcterms:W3CDTF">2017-04-28T13:22:52Z</dcterms:created>
  <dcterms:modified xsi:type="dcterms:W3CDTF">2023-11-14T20:18:00Z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