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318 PROTOTIPO ELECTRONICO/3. DOCUMENTOS A PUBLICAR/"/>
    </mc:Choice>
  </mc:AlternateContent>
  <xr:revisionPtr revIDLastSave="178" documentId="11_95CD60181F5249130A134673D0A05E6B8F0A4D6A" xr6:coauthVersionLast="47" xr6:coauthVersionMax="47" xr10:uidLastSave="{ADFB5210-20CE-4A12-9B98-F275EB8AAF0B}"/>
  <bookViews>
    <workbookView xWindow="-120" yWindow="-120" windowWidth="21840" windowHeight="13020" xr2:uid="{00000000-000D-0000-FFFF-FFFF00000000}"/>
  </bookViews>
  <sheets>
    <sheet name="Hoja1" sheetId="1" r:id="rId1"/>
    <sheet name="Hoja2" sheetId="2" state="hidden" r:id="rId2"/>
  </sheets>
  <definedNames>
    <definedName name="_xlnm.Print_Area" localSheetId="0">Hoja1!$A$1:$O$63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21" i="1" l="1"/>
  <c r="O22" i="1"/>
  <c r="O23" i="1"/>
  <c r="O24" i="1"/>
  <c r="O25" i="1"/>
  <c r="O26" i="1"/>
  <c r="O27" i="1"/>
  <c r="O28" i="1"/>
  <c r="O29" i="1"/>
  <c r="O30" i="1"/>
  <c r="O31" i="1"/>
  <c r="O32" i="1"/>
  <c r="O33" i="1"/>
  <c r="O34" i="1"/>
  <c r="O35" i="1"/>
  <c r="O36" i="1"/>
  <c r="O37" i="1"/>
  <c r="O38" i="1"/>
  <c r="O39" i="1"/>
  <c r="O40" i="1"/>
  <c r="O41" i="1"/>
  <c r="O42" i="1"/>
  <c r="O43" i="1"/>
  <c r="O44" i="1"/>
  <c r="O45" i="1"/>
  <c r="N21" i="1"/>
  <c r="N22" i="1"/>
  <c r="N23" i="1"/>
  <c r="N24" i="1"/>
  <c r="N25" i="1"/>
  <c r="N26" i="1"/>
  <c r="N27" i="1"/>
  <c r="N28" i="1"/>
  <c r="N29" i="1"/>
  <c r="N30" i="1"/>
  <c r="N31" i="1"/>
  <c r="N32" i="1"/>
  <c r="N33" i="1"/>
  <c r="N34" i="1"/>
  <c r="N35" i="1"/>
  <c r="N36" i="1"/>
  <c r="N37" i="1"/>
  <c r="N38" i="1"/>
  <c r="N39" i="1"/>
  <c r="N40" i="1"/>
  <c r="N41" i="1"/>
  <c r="N42" i="1"/>
  <c r="N43" i="1"/>
  <c r="N44" i="1"/>
  <c r="N45" i="1"/>
  <c r="M21" i="1"/>
  <c r="M22" i="1"/>
  <c r="M23" i="1"/>
  <c r="M24" i="1"/>
  <c r="M25" i="1"/>
  <c r="M26" i="1"/>
  <c r="M27" i="1"/>
  <c r="M28" i="1"/>
  <c r="M29" i="1"/>
  <c r="M30" i="1"/>
  <c r="M31" i="1"/>
  <c r="M32" i="1"/>
  <c r="M33" i="1"/>
  <c r="M34" i="1"/>
  <c r="M35" i="1"/>
  <c r="M36" i="1"/>
  <c r="M37" i="1"/>
  <c r="M38" i="1"/>
  <c r="M39" i="1"/>
  <c r="M40" i="1"/>
  <c r="M41" i="1"/>
  <c r="M42" i="1"/>
  <c r="M43" i="1"/>
  <c r="M44" i="1"/>
  <c r="M45" i="1"/>
  <c r="L21" i="1"/>
  <c r="L22" i="1"/>
  <c r="L23" i="1"/>
  <c r="L24" i="1"/>
  <c r="L25" i="1"/>
  <c r="L26" i="1"/>
  <c r="L27" i="1"/>
  <c r="L28" i="1"/>
  <c r="L29" i="1"/>
  <c r="L30" i="1"/>
  <c r="L31" i="1"/>
  <c r="L32" i="1"/>
  <c r="L33" i="1"/>
  <c r="L34" i="1"/>
  <c r="L35" i="1"/>
  <c r="L36" i="1"/>
  <c r="L37" i="1"/>
  <c r="L38" i="1"/>
  <c r="L39" i="1"/>
  <c r="L40" i="1"/>
  <c r="L41" i="1"/>
  <c r="L42" i="1"/>
  <c r="L43" i="1"/>
  <c r="L44" i="1"/>
  <c r="L45" i="1"/>
  <c r="K21" i="1"/>
  <c r="K22" i="1"/>
  <c r="K23" i="1"/>
  <c r="K24" i="1"/>
  <c r="K25" i="1"/>
  <c r="K26" i="1"/>
  <c r="K27" i="1"/>
  <c r="K28" i="1"/>
  <c r="K29" i="1"/>
  <c r="K30" i="1"/>
  <c r="K31" i="1"/>
  <c r="K32" i="1"/>
  <c r="K33" i="1"/>
  <c r="K34" i="1"/>
  <c r="K35" i="1"/>
  <c r="K36" i="1"/>
  <c r="K37" i="1"/>
  <c r="K38" i="1"/>
  <c r="K39" i="1"/>
  <c r="K40" i="1"/>
  <c r="K41" i="1"/>
  <c r="K42" i="1"/>
  <c r="K43" i="1"/>
  <c r="K44" i="1"/>
  <c r="K45" i="1"/>
  <c r="J21" i="1"/>
  <c r="J22" i="1"/>
  <c r="J23" i="1"/>
  <c r="J24" i="1"/>
  <c r="J25" i="1"/>
  <c r="J26" i="1"/>
  <c r="J27" i="1"/>
  <c r="J28" i="1"/>
  <c r="J29" i="1"/>
  <c r="J30" i="1"/>
  <c r="J31" i="1"/>
  <c r="J32" i="1"/>
  <c r="J33" i="1"/>
  <c r="J34" i="1"/>
  <c r="J35" i="1"/>
  <c r="J36" i="1"/>
  <c r="J37" i="1"/>
  <c r="J38" i="1"/>
  <c r="J39" i="1"/>
  <c r="J40" i="1"/>
  <c r="J41" i="1"/>
  <c r="J42" i="1"/>
  <c r="J43" i="1"/>
  <c r="J44" i="1"/>
  <c r="J45" i="1"/>
  <c r="H21" i="1"/>
  <c r="H22" i="1"/>
  <c r="H23" i="1"/>
  <c r="H24" i="1"/>
  <c r="H25" i="1"/>
  <c r="H26" i="1"/>
  <c r="H27" i="1"/>
  <c r="H28" i="1"/>
  <c r="H29" i="1"/>
  <c r="H30" i="1"/>
  <c r="H31" i="1"/>
  <c r="H32" i="1"/>
  <c r="H33" i="1"/>
  <c r="H34" i="1"/>
  <c r="H35" i="1"/>
  <c r="H36" i="1"/>
  <c r="H37" i="1"/>
  <c r="H38" i="1"/>
  <c r="H39" i="1"/>
  <c r="H40" i="1"/>
  <c r="H41" i="1"/>
  <c r="H42" i="1"/>
  <c r="H43" i="1"/>
  <c r="H44" i="1"/>
  <c r="H45" i="1"/>
  <c r="L20" i="1"/>
  <c r="M20" i="1" l="1"/>
  <c r="N20" i="1"/>
  <c r="H20" i="1"/>
  <c r="J20" i="1"/>
  <c r="O20" i="1" l="1"/>
  <c r="K20" i="1"/>
  <c r="O46" i="1" l="1"/>
  <c r="O47" i="1"/>
  <c r="O50" i="1" s="1"/>
  <c r="O53" i="1" l="1"/>
  <c r="O54" i="1" l="1"/>
  <c r="O48" i="1" l="1"/>
  <c r="O51" i="1" l="1"/>
  <c r="O52" i="1" s="1"/>
  <c r="O49" i="1"/>
  <c r="O5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<sst xmlns="http://schemas.openxmlformats.org/spreadsheetml/2006/main" count="97" uniqueCount="71">
  <si>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</si>
  <si>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</si>
  <si>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</si>
  <si>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</si>
  <si>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</si>
  <si>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</si>
  <si>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</si>
  <si>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</si>
  <si>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</si>
  <si>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</si>
  <si>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</si>
  <si>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</si>
  <si>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</si>
  <si>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</si>
  <si>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</si>
  <si>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</si>
  <si>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</si>
  <si>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</si>
  <si>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</si>
  <si>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</si>
  <si>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</si>
  <si>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</si>
  <si>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</si>
  <si>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</si>
  <si>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</si>
  <si>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</si>
  <si>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</si>
  <si>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</si>
  <si>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</si>
  <si>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</si>
  <si>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</si>
  <si>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</si>
  <si>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</si>
  <si>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</si>
  <si>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</si>
  <si>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</si>
  <si>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</si>
  <si>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</si>
  <si>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</si>
  <si>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</si>
  <si>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</si>
  <si>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</si>
  <si>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t>32.1-41.3</t>
  </si>
  <si>
    <r>
      <t xml:space="preserve">NOTA 1: </t>
    </r>
    <r>
      <rPr>
        <sz val="12"/>
        <color theme="1"/>
        <rFont val="Arial"/>
        <family val="2"/>
      </rPr>
      <t>Señor cotizante tenga en cuenta que es su obligación conocer y aplicar el tipo de tributo de acuerdo con el bien y/o servicio a ofertar.</t>
    </r>
    <r>
      <rPr>
        <b/>
        <sz val="12"/>
        <color theme="1"/>
        <rFont val="Arial"/>
        <family val="2"/>
      </rPr>
      <t xml:space="preserve">
NOTA 2: </t>
    </r>
    <r>
      <rPr>
        <sz val="12"/>
        <color theme="1"/>
        <rFont val="Arial"/>
        <family val="2"/>
      </rPr>
      <t>Señor cotizante recuerde que este formato se encuentra formulado y no admite valores con decimales en los precios unitarios.</t>
    </r>
    <r>
      <rPr>
        <b/>
        <sz val="12"/>
        <color theme="1"/>
        <rFont val="Arial"/>
        <family val="2"/>
      </rPr>
      <t xml:space="preserve">
NOTA 3: </t>
    </r>
    <r>
      <rPr>
        <sz val="12"/>
        <color theme="1"/>
        <rFont val="Arial"/>
        <family val="2"/>
      </rPr>
      <t>Tenga en cuenta el “Art. 477” del estatuto tributario, donde se presenta la aclaración de bienes exentos.</t>
    </r>
    <r>
      <rPr>
        <b/>
        <sz val="12"/>
        <color theme="1"/>
        <rFont val="Arial"/>
        <family val="2"/>
      </rPr>
      <t xml:space="preserve"> 
NOTA 4: </t>
    </r>
    <r>
      <rPr>
        <sz val="12"/>
        <color theme="1"/>
        <rFont val="Arial"/>
        <family val="2"/>
      </rPr>
      <t>Tenga en cuenta el “Art. 476” del estatuto tributario,  donde se presenta la aclaración de servicios excluidos.</t>
    </r>
    <r>
      <rPr>
        <b/>
        <sz val="12"/>
        <color theme="1"/>
        <rFont val="Arial"/>
        <family val="2"/>
      </rPr>
      <t xml:space="preserve">                                                                  
NOTA 5: </t>
    </r>
    <r>
      <rPr>
        <sz val="12"/>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2"/>
        <color theme="1"/>
        <rFont val="Arial"/>
        <family val="2"/>
      </rPr>
      <t xml:space="preserve">                                                                                                                                                                                                                                                                                                                                                                                                                                                                                 
NOTA 6: </t>
    </r>
    <r>
      <rPr>
        <sz val="12"/>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2"/>
        <color theme="1"/>
        <rFont val="Arial"/>
        <family val="2"/>
      </rPr>
      <t xml:space="preserve">
NOTA 7: </t>
    </r>
    <r>
      <rPr>
        <sz val="12"/>
        <color theme="1"/>
        <rFont val="Arial"/>
        <family val="2"/>
      </rPr>
      <t>La validez de la cotización no podrá ser Inferior a 30 días.</t>
    </r>
    <r>
      <rPr>
        <b/>
        <sz val="12"/>
        <color theme="1"/>
        <rFont val="Arial"/>
        <family val="2"/>
      </rPr>
      <t xml:space="preserve">
NOTA 8: </t>
    </r>
    <r>
      <rPr>
        <sz val="12"/>
        <color theme="1"/>
        <rFont val="Arial"/>
        <family val="2"/>
      </rPr>
      <t>Recuerde que la forma de pago está sujeta a las condiciones establecidas por la Universidad de Cundinamarca para el presente proceso.</t>
    </r>
    <r>
      <rPr>
        <b/>
        <sz val="12"/>
        <color theme="1"/>
        <rFont val="Arial"/>
        <family val="2"/>
      </rPr>
      <t xml:space="preserve">
NOTA 9: </t>
    </r>
    <r>
      <rPr>
        <sz val="12"/>
        <color theme="1"/>
        <rFont val="Arial"/>
        <family val="2"/>
      </rPr>
      <t>Verifique el término de ejecución establecido en los términos de la solicitud de cotización y/o sus anexos.</t>
    </r>
    <r>
      <rPr>
        <b/>
        <sz val="12"/>
        <color theme="1"/>
        <rFont val="Arial"/>
        <family val="2"/>
      </rPr>
      <t xml:space="preserve">
NOTA 10: </t>
    </r>
    <r>
      <rPr>
        <sz val="12"/>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2"/>
        <color theme="1"/>
        <rFont val="Arial"/>
        <family val="2"/>
      </rPr>
      <t xml:space="preserve">INCUMPLIMIENTO.
NOTA 11: </t>
    </r>
    <r>
      <rPr>
        <sz val="12"/>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2"/>
        <color theme="1"/>
        <rFont val="Arial"/>
        <family val="2"/>
      </rPr>
      <t xml:space="preserve">
NOTA 12: </t>
    </r>
    <r>
      <rPr>
        <sz val="12"/>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2"/>
        <color theme="1"/>
        <rFont val="Arial"/>
        <family val="2"/>
      </rPr>
      <t xml:space="preserve">
NOTA 13: </t>
    </r>
    <r>
      <rPr>
        <sz val="12"/>
        <color theme="1"/>
        <rFont val="Arial"/>
        <family val="2"/>
      </rPr>
      <t>Señor cotizante recuerde revisar los términos de la solicitud de cotización y/o sus anexos en su totalidad y tener en cuenta todas las condiciones establecidas para la presentación de la oferta.</t>
    </r>
  </si>
  <si>
    <t>UNIDAD</t>
  </si>
  <si>
    <t>Sensores TGS2611 de gas Metano Gases Detectados Metano Dimensiones 9.2 (Dia.) x 7.8mm Peso 1.2g  </t>
  </si>
  <si>
    <t>Módulo Sensor De Gas De Sulfuro De Hidrógeno Mq136 Detección Tamaño: 32mm X 22mm X 24mm L * W * H Chip principal: LM393, sonda con sensor de gas MQ-136 Voltaje de funcionamiento: 5 V CC  </t>
  </si>
  <si>
    <t>Sensores de Humedad y Temperatura AM 2315C Dirección I2C 0x38 Alimentación y lógica: 2.5V a 5.5V, Longitud del cable: 508 mm 4 cables, 50 mm Resistencias de pull-up  4.7k I2C incorporadas. Humedad de uso: 0 ... 100Rh Temperatura de uso: -40C a 80C Tamaño del cuerpo 98 mm x 16 mm de diámetro Precisión típica de 2 de humedad relativa, y 0.3 C a 20-80 HR y 20-60 C Precisión general de 3 de humedad relativa, y 0.5 C  </t>
  </si>
  <si>
    <t>Modulo Sensor Detector De Gas De Combustible Mq-9 Caractetisticas  Voltaje de entrada 5 V Resistencia de carga: regulable Concentración de Oxigeno: 21% Dispositivo base sensor MQ9 Pines de salida: 1 salida 2-GND 3-VCC Temperatura de operación: -10°c hasta 50°c Tipo de interfaz: Analógica Definición de pines: 1-Output 2-GND 3-VCC 20-1000 ppm de Monóxido de carbono 100-10000 ppm gas combustible Excelente para detectar concentraciones de Monóxido de carbono y gas combustible Tamaño: 40 x 20mm  </t>
  </si>
  <si>
    <t>Raspberry Pi 4 B 2G Ram, dimensiones: 88x58x19.5mm, no requiere compatibilidad </t>
  </si>
  <si>
    <t>Pantalla táctil con touch de 3.5 pulgadas serial para raspberry compatible para driver ILI 9486  </t>
  </si>
  <si>
    <t>Pantalla Lcd 3.5'' 3,5 PuLG Arduino Uno Tft Ili9486 480x320  </t>
  </si>
  <si>
    <t>Display Pantalla Lcd Oled I2c 0.96 128*64 Azul Para Arduino  </t>
  </si>
  <si>
    <t>Transceptor Uart Lora 433mhz E32-433t30d Sx1278 8km. Número de modelo: E32-433T30D Tipo: MÓDULO LORA Tamaño: 24 * 43 milímetro</t>
  </si>
  <si>
    <t>Módulo Reloj De Tiempo Real Rtc I2c Ds1307 Y Eeprom At24c32. Voltaje de alimentación: 3.3V - 5V DC, Dimensiones: 2827 mm, Chips principales: DS1307 y AT24C32</t>
  </si>
  <si>
    <t>Modulo Lectura Escritura Micro Sd CARACTERÍSTICAS: Modelo TF SPI/SDIO Voltaje de operación 3.3V/5V  </t>
  </si>
  <si>
    <t>Pantalla Nextion Intelligent Nx8048p070-011c Área Visual: 154.08 mm L×85.92 mm W Dimensiones: 181 mm L × 108 mm W× 9.3 mm H Tipo: Capacitivo Back light : led Tiempo de uso del Backlight Promedio: &gt; 30,000 Horas Peso Neto: 310g Fuente de voltaje recomendada: 5V, 1A Certificados: CE / EMC, R o H S  </t>
  </si>
  <si>
    <t>Kit de Resistencias 1/4W SMD que incluya. 20 Resistencias de 1K, 10 Resistencias de 2.2K, 20 Resistencias de 2.7K, 20 Resistencias de 470 Ohm, 20 Resistencias de 10K, 10 Resistencias de 5.1K, 20 Resistencias de 4.7K</t>
  </si>
  <si>
    <t>Cable de puente DuPont Line, Cable de Conexión macho a macho + hembra a hembra y macho a hembra para Arduino, KIT de bricolaje, 40 piezas   </t>
  </si>
  <si>
    <t>Kit surtido de condensadores electrolíticos de aluminio SMD, 130 piezas, 13 valores, 10V, 16V, 25V, 35V, 50V, 1uF-100uF, 2,2 uF, 4,7 uF, 220uF, 10uF, 22uF, 47uF, uF  </t>
  </si>
  <si>
    <t>Módulo Shield Gsm/gprs/dtmf/sd Dual Sim Con M95 Especificaciones: - Antena integrada - Doble SIM - Blindaje GSM - Compatible con Arduino, Teensy, BeagleBone y Raspberry - Bandá cuadruple GSM/ GPRS / DTMF / - MHz (Cobertura Mundial) - Conector Dual SIM - USB (Compatible con WIN / LINUX / MAC / RPI / BBB) - Debían (USB tipo B) - UART - Ranura micro SD - 2 Jacks estéreo estándar de 3.5mm  </t>
  </si>
  <si>
    <t>Módulo Regulador De Voltaje Lm2596 Conversor Dc-dc Ajustable. - Referencia: LM2596S DC-DC - Voltaje de entrada: 3.2V - 40V - Voltaje de salida: 1.25V - 35V - Corriente de salida: 3A (máximo) - Eficiencia: ~92% - Rizado de salida: &lt;30mV - Frecuencia de conmutación: 65KHz - Temperatura de operación: -45°C ~ 85°C - Dimensiones: 4.3 x 2.1 x 1.4 cm  </t>
  </si>
  <si>
    <t>Módulo Esp32 Devkit Wroom Wifi Bluetooth Mejor Que Nodemcu, Referencia de producto: ESP32 O ESP- 32S WIFI, rango de ADC firmware, en 0-1V, 0-1.4V, 0-2V o 0-4V  </t>
  </si>
  <si>
    <t>Cargador de bateria Li-ion 6000 mah  </t>
  </si>
  <si>
    <t>Batería litio polímero 6000mAh 7.4V  </t>
  </si>
  <si>
    <t>Arduino Due Con Cable + 10 Jumpers Macho Macho Voltaje de operación: 3.3V. Voltaje recomendado de entrada (pin Vin): 7-12V. Pines de entrada y salida digitales: 54 pines I/O, de los cuales 12 proveen salida PWM. Pines de entrada análogos: 12. Pines de salida análogos: 2. Corriente de salida total en los pines I/O: 130mA. Corriente DC máxima en el pin de 3.3V: 800mA. Corriente DC máxima en el pin de 5V: 800mA. Memoria Flash: 512 KB   </t>
  </si>
  <si>
    <t>Antena 433mhz Lora 3dbi Sma En Angulo Características, Frequency: 400mhz-490mhz Polarización: Polarización vertical, Impedancia estándar: 50 ohms, Longitud: 11cm, Conector: SMA rosca.  </t>
  </si>
  <si>
    <t>Antena Mini GSM GPRS conector SMA en L, Potencia máxima: 50 W, Rango de frecuencia: 824-960 / 1710-1990</t>
  </si>
  <si>
    <t>Maleta Protector. Material: Polietileno. caracteristicas Espuma protectora precortada de 2 niveles con espuma de tapa corrugada Núcleo interior de célula abierta y paneles exteriores rígidos: resistente y ligera Cierres de doble recorrido Pernos y candados con refuerzos de acero  </t>
  </si>
  <si>
    <t>Rollo De Estaño 0.5mm Soldadura 100gr 63/37 Con Flux Estaño 0.5mm 100g Sn63Pb37 Alambre de soldadura con núcleo de colofonia de plomo • Soldadura con núcleo de colofonia Sn63Pb37 • Fundente 2% • Diámetro del cable: 0,5 mm • Punto de fusión: 183 °C/361 °F • Buena soldabilidad. resistencia de aislamiento. Sin salpicaduras y no corrosivo. • Ampliamente utilizado en electricidad y electrónica. piezas de soldadura como placa de circuito. dispositivos electrónicos y otros. • Peso neto: 100 g/3,5 oz.  </t>
  </si>
  <si>
    <t>Caja De Proyecto De Aluminio Mate  Diy Material: perfil de aleación de aluminio extruido industrial 6063-T5 Tamaño: Aprox. 68 x 145 x 150 mm/2,7 x 5,7 x 5,9 pulgadas Espesor de la caja de aluminio: 1,25-1,5 mm Estructura del producto: Tipo dividido.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</si>
</sst>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 #,##0_-;_-* &quot;-&quot;_-;_-@_-"/>
    <numFmt numFmtId="44" formatCode="_-&quot;$&quot;\ * #,##0.00_-;\-&quot;$&quot;\ * #,##0.00_-;_-&quot;$&quot;\ * &quot;-&quot;??_-;_-@_-"/>
    <numFmt numFmtId="43" formatCode="_-* #,##0.00_-;\-* #,##0.00_-;_-* &quot;-&quot;??_-;_-@_-"/>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Arial"/>
      <family val="2"/>
    </font>
    <font>
      <sz val="12"/>
      <name val="Arial"/>
      <family val="2"/>
    </font>
    <font>
      <sz val="12"/>
      <color theme="1"/>
      <name val="Calibri"/>
      <family val="2"/>
      <scheme val="minor"/>
    </font>
    <font>
      <b/>
      <sz val="12"/>
      <color theme="1"/>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7" applyNumberFormat="0" applyFill="0" applyAlignment="0" applyProtection="0"/>
    <xf numFmtId="0" fontId="14" fillId="0" borderId="18" applyNumberFormat="0" applyFill="0" applyAlignment="0" applyProtection="0"/>
    <xf numFmtId="0" fontId="15" fillId="0" borderId="19"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0" applyNumberFormat="0" applyAlignment="0" applyProtection="0"/>
    <xf numFmtId="0" fontId="20" fillId="8" borderId="21" applyNumberFormat="0" applyAlignment="0" applyProtection="0"/>
    <xf numFmtId="0" fontId="21" fillId="8" borderId="20" applyNumberFormat="0" applyAlignment="0" applyProtection="0"/>
    <xf numFmtId="0" fontId="22" fillId="0" borderId="22" applyNumberFormat="0" applyFill="0" applyAlignment="0" applyProtection="0"/>
    <xf numFmtId="0" fontId="23" fillId="9" borderId="23" applyNumberFormat="0" applyAlignment="0" applyProtection="0"/>
    <xf numFmtId="0" fontId="24" fillId="0" borderId="0" applyNumberFormat="0" applyFill="0" applyBorder="0" applyAlignment="0" applyProtection="0"/>
    <xf numFmtId="0" fontId="5" fillId="10" borderId="24" applyNumberFormat="0" applyFont="0" applyAlignment="0" applyProtection="0"/>
    <xf numFmtId="0" fontId="25" fillId="0" borderId="0" applyNumberFormat="0" applyFill="0" applyBorder="0" applyAlignment="0" applyProtection="0"/>
    <xf numFmtId="0" fontId="26" fillId="0" borderId="25"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90">
    <xf numFmtId="0" fontId="0" fillId="0" borderId="0" xfId="0"/>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44" fontId="1" fillId="2" borderId="0" xfId="0" applyNumberFormat="1" applyFont="1" applyFill="1" applyAlignment="1" applyProtection="1">
      <alignment horizontal="center"/>
      <protection hidden="1"/>
    </xf>
    <xf numFmtId="44" fontId="1" fillId="2" borderId="0" xfId="0" applyNumberFormat="1" applyFont="1" applyFill="1" applyProtection="1">
      <protection hidden="1"/>
    </xf>
    <xf numFmtId="44" fontId="6" fillId="2" borderId="0" xfId="0" applyNumberFormat="1" applyFont="1" applyFill="1" applyAlignment="1" applyProtection="1">
      <alignment horizontal="left"/>
      <protection hidden="1"/>
    </xf>
    <xf numFmtId="44" fontId="8" fillId="3" borderId="1" xfId="3" applyNumberFormat="1" applyFont="1" applyFill="1" applyBorder="1" applyAlignment="1" applyProtection="1">
      <alignment horizontal="center" vertical="center" wrapText="1"/>
      <protection hidden="1"/>
    </xf>
    <xf numFmtId="0" fontId="28" fillId="0" borderId="1" xfId="0" applyFont="1" applyBorder="1" applyAlignment="1" applyProtection="1">
      <alignment horizontal="center" vertical="center"/>
      <protection hidden="1"/>
    </xf>
    <xf numFmtId="0" fontId="28" fillId="35" borderId="1" xfId="0" applyFont="1" applyFill="1" applyBorder="1" applyAlignment="1" applyProtection="1">
      <alignment horizontal="left" vertical="center" wrapText="1"/>
      <protection locked="0"/>
    </xf>
    <xf numFmtId="43" fontId="29" fillId="35" borderId="1" xfId="3" applyFont="1" applyFill="1" applyBorder="1" applyAlignment="1" applyProtection="1">
      <alignment horizontal="center" vertical="center"/>
      <protection locked="0"/>
    </xf>
    <xf numFmtId="9" fontId="28" fillId="35" borderId="1" xfId="1" applyFont="1" applyFill="1" applyBorder="1" applyAlignment="1" applyProtection="1">
      <alignment horizontal="center" vertical="center"/>
      <protection locked="0"/>
    </xf>
    <xf numFmtId="43" fontId="28" fillId="0" borderId="1" xfId="3" applyFont="1" applyFill="1" applyBorder="1" applyAlignment="1" applyProtection="1">
      <alignment horizontal="center" vertical="center"/>
      <protection hidden="1"/>
    </xf>
    <xf numFmtId="43" fontId="28" fillId="0" borderId="1" xfId="3" applyFont="1" applyFill="1" applyBorder="1" applyAlignment="1" applyProtection="1">
      <alignment vertical="center"/>
      <protection hidden="1"/>
    </xf>
    <xf numFmtId="0" fontId="30" fillId="2" borderId="0" xfId="0" applyFont="1" applyFill="1" applyAlignment="1" applyProtection="1">
      <alignment vertical="center"/>
      <protection hidden="1"/>
    </xf>
    <xf numFmtId="0" fontId="1" fillId="0" borderId="27" xfId="0" applyFont="1" applyBorder="1" applyAlignment="1">
      <alignment horizontal="center" vertical="center" wrapText="1"/>
    </xf>
    <xf numFmtId="0" fontId="28" fillId="0" borderId="27" xfId="0" applyFont="1" applyBorder="1" applyAlignment="1">
      <alignment wrapText="1"/>
    </xf>
    <xf numFmtId="43" fontId="9" fillId="0" borderId="3" xfId="3" applyFont="1" applyBorder="1" applyAlignment="1" applyProtection="1">
      <alignment horizontal="center" vertical="center"/>
      <protection hidden="1"/>
    </xf>
    <xf numFmtId="43" fontId="9" fillId="0" borderId="5" xfId="3" applyFont="1" applyBorder="1" applyAlignment="1" applyProtection="1">
      <alignment horizontal="center" vertical="center"/>
      <protection hidden="1"/>
    </xf>
    <xf numFmtId="43" fontId="9" fillId="0" borderId="3" xfId="3" applyFont="1" applyBorder="1" applyAlignment="1" applyProtection="1">
      <alignment horizontal="center" vertical="center" wrapText="1"/>
      <protection hidden="1"/>
    </xf>
    <xf numFmtId="43" fontId="9" fillId="0" borderId="5"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wrapText="1"/>
      <protection hidden="1"/>
    </xf>
    <xf numFmtId="43" fontId="1"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1" fillId="0" borderId="2" xfId="0" applyFont="1" applyBorder="1" applyAlignment="1" applyProtection="1">
      <alignment horizontal="left" vertical="center" wrapText="1"/>
      <protection hidden="1"/>
    </xf>
    <xf numFmtId="0" fontId="28" fillId="0" borderId="2" xfId="0" applyFont="1" applyBorder="1" applyAlignment="1" applyProtection="1">
      <alignment horizontal="left" vertical="center" wrapText="1"/>
      <protection hidden="1"/>
    </xf>
    <xf numFmtId="0" fontId="28" fillId="0" borderId="26" xfId="0" applyFont="1" applyBorder="1" applyAlignment="1" applyProtection="1">
      <alignment horizontal="left" vertical="center" wrapText="1"/>
      <protection hidden="1"/>
    </xf>
    <xf numFmtId="0" fontId="28"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1" fillId="0" borderId="2" xfId="3" applyFont="1" applyBorder="1" applyAlignment="1" applyProtection="1">
      <alignment horizontal="center" vertical="center" wrapText="1"/>
      <protection hidden="1"/>
    </xf>
    <xf numFmtId="43" fontId="1" fillId="0" borderId="1" xfId="3" applyFont="1" applyBorder="1" applyAlignment="1" applyProtection="1">
      <alignment horizontal="center" vertical="center" wrapText="1"/>
      <protection hidden="1"/>
    </xf>
    <xf numFmtId="43" fontId="1" fillId="0" borderId="3" xfId="3" applyFont="1" applyBorder="1" applyAlignment="1" applyProtection="1">
      <alignment horizontal="center" vertical="center"/>
      <protection hidden="1"/>
    </xf>
    <xf numFmtId="43" fontId="1" fillId="0" borderId="5" xfId="3" applyFont="1" applyBorder="1" applyAlignment="1" applyProtection="1">
      <alignment horizontal="center" vertical="center"/>
      <protection hidden="1"/>
    </xf>
    <xf numFmtId="0" fontId="28" fillId="0" borderId="28" xfId="0" applyFont="1" applyBorder="1" applyAlignment="1" applyProtection="1">
      <alignment horizontal="center" vertical="center"/>
      <protection hidden="1"/>
    </xf>
    <xf numFmtId="0" fontId="28" fillId="0" borderId="29" xfId="0" applyFont="1" applyBorder="1" applyAlignment="1">
      <alignment wrapText="1"/>
    </xf>
    <xf numFmtId="0" fontId="28" fillId="35" borderId="28" xfId="0" applyFont="1" applyFill="1" applyBorder="1" applyAlignment="1" applyProtection="1">
      <alignment horizontal="left" vertical="center" wrapText="1"/>
      <protection locked="0"/>
    </xf>
    <xf numFmtId="0" fontId="1" fillId="0" borderId="29" xfId="0" applyFont="1" applyBorder="1" applyAlignment="1">
      <alignment horizontal="center" vertical="center" wrapText="1"/>
    </xf>
    <xf numFmtId="0" fontId="28" fillId="0" borderId="29" xfId="0" applyFont="1" applyBorder="1" applyAlignment="1">
      <alignment horizontal="center" vertical="center" wrapText="1"/>
    </xf>
    <xf numFmtId="43" fontId="29" fillId="35" borderId="28" xfId="3" applyFont="1" applyFill="1" applyBorder="1" applyAlignment="1" applyProtection="1">
      <alignment horizontal="center" vertical="center"/>
      <protection locked="0"/>
    </xf>
    <xf numFmtId="9" fontId="28" fillId="35" borderId="28" xfId="1" applyFont="1" applyFill="1" applyBorder="1" applyAlignment="1" applyProtection="1">
      <alignment horizontal="center" vertical="center"/>
      <protection locked="0"/>
    </xf>
    <xf numFmtId="43" fontId="28" fillId="0" borderId="28" xfId="3" applyFont="1" applyFill="1" applyBorder="1" applyAlignment="1" applyProtection="1">
      <alignment horizontal="center" vertical="center"/>
      <protection hidden="1"/>
    </xf>
    <xf numFmtId="0" fontId="28" fillId="0" borderId="2" xfId="0" applyFont="1" applyBorder="1" applyAlignment="1" applyProtection="1">
      <alignment horizontal="center" vertical="center"/>
      <protection hidden="1"/>
    </xf>
    <xf numFmtId="0" fontId="28" fillId="0" borderId="1" xfId="0" applyFont="1" applyBorder="1" applyAlignment="1">
      <alignment wrapText="1"/>
    </xf>
    <xf numFmtId="0" fontId="1"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6" fillId="2" borderId="11" xfId="0" applyFont="1" applyFill="1" applyBorder="1" applyAlignment="1" applyProtection="1">
      <alignment horizontal="center" vertical="center"/>
      <protection hidden="1"/>
    </xf>
    <xf numFmtId="43" fontId="28" fillId="0" borderId="28" xfId="3" applyFont="1" applyFill="1" applyBorder="1" applyAlignment="1" applyProtection="1">
      <alignment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63"/>
  <sheetViews>
    <sheetView tabSelected="1" topLeftCell="B1" zoomScale="70" zoomScaleNormal="70" zoomScaleSheetLayoutView="70" zoomScalePageLayoutView="55" workbookViewId="0">
      <selection activeCell="I23" sqref="I23"/>
    </sheetView>
  </sheetViews>
  <sheetFormatPr baseColWidth="10" defaultColWidth="11.42578125" defaultRowHeight="15" x14ac:dyDescent="0.25"/>
  <cols>
    <col min="1" max="1" width="13.28515625" style="6" customWidth="1"/>
    <col min="2" max="2" width="56.5703125" style="6" customWidth="1"/>
    <col min="3" max="3" width="21" style="6" customWidth="1"/>
    <col min="4" max="4" width="16.140625" style="6" customWidth="1"/>
    <col min="5" max="5" width="17" style="6" customWidth="1"/>
    <col min="6" max="6" width="22" style="27" customWidth="1"/>
    <col min="7" max="7" width="12.85546875" style="6" customWidth="1"/>
    <col min="8" max="8" width="19.140625" style="6" customWidth="1"/>
    <col min="9" max="9" width="20.28515625" style="6" customWidth="1"/>
    <col min="10" max="10" width="18.5703125" style="6" customWidth="1"/>
    <col min="11" max="11" width="20.28515625" style="7" customWidth="1"/>
    <col min="12" max="12" width="24.140625" style="7" customWidth="1"/>
    <col min="13" max="13" width="22" style="7" customWidth="1"/>
    <col min="14" max="14" width="20.140625" style="7" customWidth="1"/>
    <col min="15" max="15" width="22.7109375" style="7" customWidth="1"/>
    <col min="16" max="16384" width="11.42578125" style="7"/>
  </cols>
  <sheetData>
    <row r="1" spans="1:15" x14ac:dyDescent="0.25">
      <c r="F1" s="26"/>
    </row>
    <row r="2" spans="1:15" ht="15.75" customHeight="1" x14ac:dyDescent="0.25">
      <c r="A2" s="46"/>
      <c r="B2" s="56" t="s">
        <v>0</v>
      </c>
      <c r="C2" s="56"/>
      <c r="D2" s="56"/>
      <c r="E2" s="56"/>
      <c r="F2" s="56"/>
      <c r="G2" s="56"/>
      <c r="H2" s="56"/>
      <c r="I2" s="56"/>
      <c r="J2" s="56"/>
      <c r="K2" s="56"/>
      <c r="L2" s="56"/>
      <c r="M2" s="56"/>
      <c r="N2" s="45" t="s">
        <v>37</v>
      </c>
      <c r="O2" s="45"/>
    </row>
    <row r="3" spans="1:15" ht="15.75" customHeight="1" x14ac:dyDescent="0.25">
      <c r="A3" s="46"/>
      <c r="B3" s="56" t="s">
        <v>1</v>
      </c>
      <c r="C3" s="56"/>
      <c r="D3" s="56"/>
      <c r="E3" s="56"/>
      <c r="F3" s="56"/>
      <c r="G3" s="56"/>
      <c r="H3" s="56"/>
      <c r="I3" s="56"/>
      <c r="J3" s="56"/>
      <c r="K3" s="56"/>
      <c r="L3" s="56"/>
      <c r="M3" s="56"/>
      <c r="N3" s="45" t="s">
        <v>40</v>
      </c>
      <c r="O3" s="45"/>
    </row>
    <row r="4" spans="1:15" ht="16.5" customHeight="1" x14ac:dyDescent="0.25">
      <c r="A4" s="46"/>
      <c r="B4" s="56" t="s">
        <v>36</v>
      </c>
      <c r="C4" s="56"/>
      <c r="D4" s="56"/>
      <c r="E4" s="56"/>
      <c r="F4" s="56"/>
      <c r="G4" s="56"/>
      <c r="H4" s="56"/>
      <c r="I4" s="56"/>
      <c r="J4" s="56"/>
      <c r="K4" s="56"/>
      <c r="L4" s="56"/>
      <c r="M4" s="56"/>
      <c r="N4" s="45" t="s">
        <v>41</v>
      </c>
      <c r="O4" s="45"/>
    </row>
    <row r="5" spans="1:15" ht="15" customHeight="1" x14ac:dyDescent="0.25">
      <c r="A5" s="46"/>
      <c r="B5" s="56"/>
      <c r="C5" s="56"/>
      <c r="D5" s="56"/>
      <c r="E5" s="56"/>
      <c r="F5" s="56"/>
      <c r="G5" s="56"/>
      <c r="H5" s="56"/>
      <c r="I5" s="56"/>
      <c r="J5" s="56"/>
      <c r="K5" s="56"/>
      <c r="L5" s="56"/>
      <c r="M5" s="56"/>
      <c r="N5" s="45" t="s">
        <v>38</v>
      </c>
      <c r="O5" s="45"/>
    </row>
    <row r="7" spans="1:15" x14ac:dyDescent="0.25">
      <c r="A7" s="8" t="s">
        <v>39</v>
      </c>
    </row>
    <row r="8" spans="1:15" x14ac:dyDescent="0.25">
      <c r="A8" s="8"/>
    </row>
    <row r="9" spans="1:15" x14ac:dyDescent="0.25">
      <c r="A9" s="9" t="s">
        <v>29</v>
      </c>
    </row>
    <row r="10" spans="1:15" ht="25.5" customHeight="1" x14ac:dyDescent="0.25">
      <c r="A10" s="62" t="s">
        <v>28</v>
      </c>
      <c r="B10" s="62"/>
      <c r="C10" s="10"/>
      <c r="E10" s="11" t="s">
        <v>21</v>
      </c>
      <c r="F10" s="64"/>
      <c r="G10" s="65"/>
      <c r="K10" s="12" t="s">
        <v>16</v>
      </c>
      <c r="L10" s="66"/>
      <c r="M10" s="67"/>
      <c r="N10" s="68"/>
    </row>
    <row r="11" spans="1:15" ht="15.75" thickBot="1" x14ac:dyDescent="0.3">
      <c r="A11" s="10"/>
      <c r="B11" s="10"/>
      <c r="C11" s="10"/>
      <c r="E11" s="13"/>
      <c r="F11" s="28"/>
      <c r="G11" s="13"/>
      <c r="K11" s="14"/>
      <c r="L11" s="15"/>
      <c r="M11" s="15"/>
      <c r="N11" s="15"/>
    </row>
    <row r="12" spans="1:15" ht="30.75" customHeight="1" thickBot="1" x14ac:dyDescent="0.3">
      <c r="A12" s="50" t="s">
        <v>26</v>
      </c>
      <c r="B12" s="51"/>
      <c r="C12" s="16"/>
      <c r="D12" s="47" t="s">
        <v>17</v>
      </c>
      <c r="E12" s="48"/>
      <c r="F12" s="48"/>
      <c r="G12" s="49"/>
      <c r="H12" s="5"/>
      <c r="I12" s="23"/>
      <c r="J12" s="23"/>
      <c r="K12" s="14"/>
    </row>
    <row r="13" spans="1:15" ht="15.75" thickBot="1" x14ac:dyDescent="0.3">
      <c r="A13" s="52"/>
      <c r="B13" s="53"/>
      <c r="C13" s="16"/>
      <c r="D13" s="15"/>
      <c r="E13" s="13"/>
      <c r="F13" s="28"/>
      <c r="G13" s="13"/>
      <c r="K13" s="14"/>
    </row>
    <row r="14" spans="1:15" ht="30" customHeight="1" thickBot="1" x14ac:dyDescent="0.3">
      <c r="A14" s="52"/>
      <c r="B14" s="53"/>
      <c r="C14" s="16"/>
      <c r="D14" s="47" t="s">
        <v>18</v>
      </c>
      <c r="E14" s="48"/>
      <c r="F14" s="48"/>
      <c r="G14" s="49"/>
      <c r="H14" s="5"/>
      <c r="I14" s="23"/>
      <c r="J14" s="23"/>
      <c r="K14" s="14"/>
    </row>
    <row r="15" spans="1:15" ht="18.75" customHeight="1" thickBot="1" x14ac:dyDescent="0.3">
      <c r="A15" s="52"/>
      <c r="B15" s="53"/>
      <c r="C15" s="16"/>
      <c r="E15" s="13"/>
      <c r="F15" s="28"/>
      <c r="G15" s="13"/>
      <c r="K15" s="14"/>
    </row>
    <row r="16" spans="1:15" ht="24" customHeight="1" thickBot="1" x14ac:dyDescent="0.3">
      <c r="A16" s="54"/>
      <c r="B16" s="55"/>
      <c r="C16" s="16"/>
      <c r="D16" s="47" t="s">
        <v>22</v>
      </c>
      <c r="E16" s="48"/>
      <c r="F16" s="48"/>
      <c r="G16" s="49"/>
      <c r="H16" s="5"/>
      <c r="I16" s="23"/>
      <c r="J16" s="23"/>
      <c r="K16" s="14"/>
      <c r="L16" s="15"/>
      <c r="M16" s="15"/>
      <c r="N16" s="15"/>
    </row>
    <row r="17" spans="1:15" x14ac:dyDescent="0.25">
      <c r="A17" s="10"/>
      <c r="B17" s="10"/>
      <c r="C17" s="10"/>
      <c r="E17" s="13"/>
      <c r="F17" s="28"/>
      <c r="G17" s="13"/>
      <c r="K17" s="14"/>
      <c r="L17" s="15"/>
      <c r="M17" s="15"/>
      <c r="N17" s="15"/>
    </row>
    <row r="19" spans="1:15" s="20" customFormat="1" ht="111.75" customHeight="1" x14ac:dyDescent="0.25">
      <c r="A19" s="17" t="s">
        <v>27</v>
      </c>
      <c r="B19" s="17" t="s">
        <v>2</v>
      </c>
      <c r="C19" s="17" t="s">
        <v>19</v>
      </c>
      <c r="D19" s="17" t="s">
        <v>3</v>
      </c>
      <c r="E19" s="17" t="s">
        <v>23</v>
      </c>
      <c r="F19" s="29" t="s">
        <v>4</v>
      </c>
      <c r="G19" s="19" t="s">
        <v>25</v>
      </c>
      <c r="H19" s="18" t="s">
        <v>5</v>
      </c>
      <c r="I19" s="18" t="s">
        <v>31</v>
      </c>
      <c r="J19" s="18" t="s">
        <v>34</v>
      </c>
      <c r="K19" s="18" t="s">
        <v>6</v>
      </c>
      <c r="L19" s="18" t="s">
        <v>7</v>
      </c>
      <c r="M19" s="18" t="s">
        <v>8</v>
      </c>
      <c r="N19" s="18" t="s">
        <v>30</v>
      </c>
      <c r="O19" s="18" t="s">
        <v>9</v>
      </c>
    </row>
    <row r="20" spans="1:15" s="36" customFormat="1" ht="75.75" customHeight="1" x14ac:dyDescent="0.2">
      <c r="A20" s="76">
        <v>1</v>
      </c>
      <c r="B20" s="38" t="s">
        <v>45</v>
      </c>
      <c r="C20" s="78"/>
      <c r="D20" s="37">
        <v>3</v>
      </c>
      <c r="E20" s="80" t="s">
        <v>44</v>
      </c>
      <c r="F20" s="81">
        <v>0</v>
      </c>
      <c r="G20" s="82">
        <v>0</v>
      </c>
      <c r="H20" s="83">
        <f t="shared" ref="H20:H45" si="0">+ROUND(F20*G20,0)</f>
        <v>0</v>
      </c>
      <c r="I20" s="82">
        <v>0</v>
      </c>
      <c r="J20" s="83">
        <f t="shared" ref="J20:J45" si="1">ROUND(F20*I20,0)</f>
        <v>0</v>
      </c>
      <c r="K20" s="83">
        <f>ROUND(F20+H20+J20,0)</f>
        <v>0</v>
      </c>
      <c r="L20" s="83">
        <f>ROUND(F20*D20,0)</f>
        <v>0</v>
      </c>
      <c r="M20" s="34">
        <f t="shared" ref="M20:M45" si="2">ROUND(L20*G20,0)</f>
        <v>0</v>
      </c>
      <c r="N20" s="34">
        <f t="shared" ref="N20:N45" si="3">ROUND(L20*I20,0)</f>
        <v>0</v>
      </c>
      <c r="O20" s="35">
        <f t="shared" ref="O20:O45" si="4">ROUND(L20+N20+M20,0)</f>
        <v>0</v>
      </c>
    </row>
    <row r="21" spans="1:15" s="36" customFormat="1" ht="75.75" customHeight="1" x14ac:dyDescent="0.2">
      <c r="A21" s="76">
        <v>2</v>
      </c>
      <c r="B21" s="38" t="s">
        <v>46</v>
      </c>
      <c r="C21" s="31"/>
      <c r="D21" s="37">
        <v>3</v>
      </c>
      <c r="E21" s="80" t="s">
        <v>44</v>
      </c>
      <c r="F21" s="81">
        <v>0</v>
      </c>
      <c r="G21" s="82">
        <v>0</v>
      </c>
      <c r="H21" s="83">
        <f t="shared" si="0"/>
        <v>0</v>
      </c>
      <c r="I21" s="82">
        <v>0</v>
      </c>
      <c r="J21" s="83">
        <f t="shared" si="1"/>
        <v>0</v>
      </c>
      <c r="K21" s="83">
        <f t="shared" ref="K21:K45" si="5">ROUND(F21+H21+J21,0)</f>
        <v>0</v>
      </c>
      <c r="L21" s="83">
        <f t="shared" ref="L21:L45" si="6">ROUND(F21*D21,0)</f>
        <v>0</v>
      </c>
      <c r="M21" s="34">
        <f t="shared" si="2"/>
        <v>0</v>
      </c>
      <c r="N21" s="34">
        <f t="shared" si="3"/>
        <v>0</v>
      </c>
      <c r="O21" s="35">
        <f t="shared" si="4"/>
        <v>0</v>
      </c>
    </row>
    <row r="22" spans="1:15" s="36" customFormat="1" ht="147" customHeight="1" x14ac:dyDescent="0.2">
      <c r="A22" s="76">
        <v>3</v>
      </c>
      <c r="B22" s="38" t="s">
        <v>47</v>
      </c>
      <c r="C22" s="31"/>
      <c r="D22" s="37">
        <v>4</v>
      </c>
      <c r="E22" s="80" t="s">
        <v>44</v>
      </c>
      <c r="F22" s="81">
        <v>0</v>
      </c>
      <c r="G22" s="82">
        <v>0</v>
      </c>
      <c r="H22" s="83">
        <f t="shared" si="0"/>
        <v>0</v>
      </c>
      <c r="I22" s="82">
        <v>0</v>
      </c>
      <c r="J22" s="83">
        <f t="shared" si="1"/>
        <v>0</v>
      </c>
      <c r="K22" s="83">
        <f t="shared" si="5"/>
        <v>0</v>
      </c>
      <c r="L22" s="83">
        <f t="shared" si="6"/>
        <v>0</v>
      </c>
      <c r="M22" s="34">
        <f t="shared" si="2"/>
        <v>0</v>
      </c>
      <c r="N22" s="34">
        <f t="shared" si="3"/>
        <v>0</v>
      </c>
      <c r="O22" s="35">
        <f t="shared" si="4"/>
        <v>0</v>
      </c>
    </row>
    <row r="23" spans="1:15" s="36" customFormat="1" ht="160.5" customHeight="1" x14ac:dyDescent="0.2">
      <c r="A23" s="76">
        <v>4</v>
      </c>
      <c r="B23" s="38" t="s">
        <v>48</v>
      </c>
      <c r="C23" s="31"/>
      <c r="D23" s="37">
        <v>4</v>
      </c>
      <c r="E23" s="80" t="s">
        <v>44</v>
      </c>
      <c r="F23" s="81">
        <v>0</v>
      </c>
      <c r="G23" s="82">
        <v>0</v>
      </c>
      <c r="H23" s="83">
        <f t="shared" si="0"/>
        <v>0</v>
      </c>
      <c r="I23" s="82">
        <v>0</v>
      </c>
      <c r="J23" s="83">
        <f t="shared" si="1"/>
        <v>0</v>
      </c>
      <c r="K23" s="83">
        <f t="shared" si="5"/>
        <v>0</v>
      </c>
      <c r="L23" s="83">
        <f t="shared" si="6"/>
        <v>0</v>
      </c>
      <c r="M23" s="34">
        <f t="shared" si="2"/>
        <v>0</v>
      </c>
      <c r="N23" s="34">
        <f t="shared" si="3"/>
        <v>0</v>
      </c>
      <c r="O23" s="35">
        <f t="shared" si="4"/>
        <v>0</v>
      </c>
    </row>
    <row r="24" spans="1:15" s="36" customFormat="1" ht="75.75" customHeight="1" x14ac:dyDescent="0.2">
      <c r="A24" s="76">
        <v>5</v>
      </c>
      <c r="B24" s="38" t="s">
        <v>49</v>
      </c>
      <c r="C24" s="31"/>
      <c r="D24" s="37">
        <v>1</v>
      </c>
      <c r="E24" s="80" t="s">
        <v>44</v>
      </c>
      <c r="F24" s="81">
        <v>0</v>
      </c>
      <c r="G24" s="82">
        <v>0</v>
      </c>
      <c r="H24" s="83">
        <f t="shared" si="0"/>
        <v>0</v>
      </c>
      <c r="I24" s="82">
        <v>0</v>
      </c>
      <c r="J24" s="83">
        <f t="shared" si="1"/>
        <v>0</v>
      </c>
      <c r="K24" s="83">
        <f t="shared" si="5"/>
        <v>0</v>
      </c>
      <c r="L24" s="83">
        <f t="shared" si="6"/>
        <v>0</v>
      </c>
      <c r="M24" s="34">
        <f t="shared" si="2"/>
        <v>0</v>
      </c>
      <c r="N24" s="34">
        <f t="shared" si="3"/>
        <v>0</v>
      </c>
      <c r="O24" s="35">
        <f t="shared" si="4"/>
        <v>0</v>
      </c>
    </row>
    <row r="25" spans="1:15" s="36" customFormat="1" ht="75.75" customHeight="1" x14ac:dyDescent="0.2">
      <c r="A25" s="76">
        <v>6</v>
      </c>
      <c r="B25" s="38" t="s">
        <v>50</v>
      </c>
      <c r="C25" s="31"/>
      <c r="D25" s="37">
        <v>2</v>
      </c>
      <c r="E25" s="80" t="s">
        <v>44</v>
      </c>
      <c r="F25" s="81">
        <v>0</v>
      </c>
      <c r="G25" s="82">
        <v>0</v>
      </c>
      <c r="H25" s="83">
        <f t="shared" si="0"/>
        <v>0</v>
      </c>
      <c r="I25" s="82">
        <v>0</v>
      </c>
      <c r="J25" s="83">
        <f t="shared" si="1"/>
        <v>0</v>
      </c>
      <c r="K25" s="83">
        <f t="shared" si="5"/>
        <v>0</v>
      </c>
      <c r="L25" s="83">
        <f t="shared" si="6"/>
        <v>0</v>
      </c>
      <c r="M25" s="34">
        <f t="shared" si="2"/>
        <v>0</v>
      </c>
      <c r="N25" s="34">
        <f t="shared" si="3"/>
        <v>0</v>
      </c>
      <c r="O25" s="35">
        <f t="shared" si="4"/>
        <v>0</v>
      </c>
    </row>
    <row r="26" spans="1:15" s="36" customFormat="1" ht="75.75" customHeight="1" x14ac:dyDescent="0.2">
      <c r="A26" s="76">
        <v>7</v>
      </c>
      <c r="B26" s="38" t="s">
        <v>51</v>
      </c>
      <c r="C26" s="31"/>
      <c r="D26" s="37">
        <v>2</v>
      </c>
      <c r="E26" s="80" t="s">
        <v>44</v>
      </c>
      <c r="F26" s="81">
        <v>0</v>
      </c>
      <c r="G26" s="82">
        <v>0</v>
      </c>
      <c r="H26" s="83">
        <f t="shared" si="0"/>
        <v>0</v>
      </c>
      <c r="I26" s="82">
        <v>0</v>
      </c>
      <c r="J26" s="83">
        <f t="shared" si="1"/>
        <v>0</v>
      </c>
      <c r="K26" s="83">
        <f t="shared" si="5"/>
        <v>0</v>
      </c>
      <c r="L26" s="83">
        <f t="shared" si="6"/>
        <v>0</v>
      </c>
      <c r="M26" s="34">
        <f t="shared" si="2"/>
        <v>0</v>
      </c>
      <c r="N26" s="34">
        <f t="shared" si="3"/>
        <v>0</v>
      </c>
      <c r="O26" s="35">
        <f t="shared" si="4"/>
        <v>0</v>
      </c>
    </row>
    <row r="27" spans="1:15" s="36" customFormat="1" ht="75.75" customHeight="1" x14ac:dyDescent="0.2">
      <c r="A27" s="76">
        <v>8</v>
      </c>
      <c r="B27" s="38" t="s">
        <v>52</v>
      </c>
      <c r="C27" s="31"/>
      <c r="D27" s="37">
        <v>2</v>
      </c>
      <c r="E27" s="80" t="s">
        <v>44</v>
      </c>
      <c r="F27" s="81">
        <v>0</v>
      </c>
      <c r="G27" s="82">
        <v>0</v>
      </c>
      <c r="H27" s="83">
        <f t="shared" si="0"/>
        <v>0</v>
      </c>
      <c r="I27" s="82">
        <v>0</v>
      </c>
      <c r="J27" s="83">
        <f t="shared" si="1"/>
        <v>0</v>
      </c>
      <c r="K27" s="83">
        <f t="shared" si="5"/>
        <v>0</v>
      </c>
      <c r="L27" s="83">
        <f t="shared" si="6"/>
        <v>0</v>
      </c>
      <c r="M27" s="34">
        <f t="shared" si="2"/>
        <v>0</v>
      </c>
      <c r="N27" s="34">
        <f t="shared" si="3"/>
        <v>0</v>
      </c>
      <c r="O27" s="35">
        <f t="shared" si="4"/>
        <v>0</v>
      </c>
    </row>
    <row r="28" spans="1:15" s="36" customFormat="1" ht="75.75" customHeight="1" x14ac:dyDescent="0.2">
      <c r="A28" s="76">
        <v>9</v>
      </c>
      <c r="B28" s="38" t="s">
        <v>53</v>
      </c>
      <c r="C28" s="31"/>
      <c r="D28" s="37">
        <v>4</v>
      </c>
      <c r="E28" s="80" t="s">
        <v>44</v>
      </c>
      <c r="F28" s="81">
        <v>0</v>
      </c>
      <c r="G28" s="82">
        <v>0</v>
      </c>
      <c r="H28" s="83">
        <f t="shared" si="0"/>
        <v>0</v>
      </c>
      <c r="I28" s="82">
        <v>0</v>
      </c>
      <c r="J28" s="83">
        <f t="shared" si="1"/>
        <v>0</v>
      </c>
      <c r="K28" s="83">
        <f t="shared" si="5"/>
        <v>0</v>
      </c>
      <c r="L28" s="83">
        <f t="shared" si="6"/>
        <v>0</v>
      </c>
      <c r="M28" s="34">
        <f t="shared" si="2"/>
        <v>0</v>
      </c>
      <c r="N28" s="34">
        <f t="shared" si="3"/>
        <v>0</v>
      </c>
      <c r="O28" s="35">
        <f t="shared" si="4"/>
        <v>0</v>
      </c>
    </row>
    <row r="29" spans="1:15" s="36" customFormat="1" ht="75.75" customHeight="1" x14ac:dyDescent="0.2">
      <c r="A29" s="76">
        <v>10</v>
      </c>
      <c r="B29" s="38" t="s">
        <v>54</v>
      </c>
      <c r="C29" s="31"/>
      <c r="D29" s="37">
        <v>2</v>
      </c>
      <c r="E29" s="80" t="s">
        <v>44</v>
      </c>
      <c r="F29" s="81">
        <v>0</v>
      </c>
      <c r="G29" s="82">
        <v>0</v>
      </c>
      <c r="H29" s="83">
        <f t="shared" si="0"/>
        <v>0</v>
      </c>
      <c r="I29" s="82">
        <v>0</v>
      </c>
      <c r="J29" s="83">
        <f t="shared" si="1"/>
        <v>0</v>
      </c>
      <c r="K29" s="83">
        <f t="shared" si="5"/>
        <v>0</v>
      </c>
      <c r="L29" s="83">
        <f t="shared" si="6"/>
        <v>0</v>
      </c>
      <c r="M29" s="34">
        <f t="shared" si="2"/>
        <v>0</v>
      </c>
      <c r="N29" s="34">
        <f t="shared" si="3"/>
        <v>0</v>
      </c>
      <c r="O29" s="35">
        <f t="shared" si="4"/>
        <v>0</v>
      </c>
    </row>
    <row r="30" spans="1:15" s="36" customFormat="1" ht="75.75" customHeight="1" x14ac:dyDescent="0.2">
      <c r="A30" s="76">
        <v>11</v>
      </c>
      <c r="B30" s="38" t="s">
        <v>55</v>
      </c>
      <c r="C30" s="31"/>
      <c r="D30" s="37">
        <v>2</v>
      </c>
      <c r="E30" s="80" t="s">
        <v>44</v>
      </c>
      <c r="F30" s="81">
        <v>0</v>
      </c>
      <c r="G30" s="82">
        <v>0</v>
      </c>
      <c r="H30" s="83">
        <f t="shared" si="0"/>
        <v>0</v>
      </c>
      <c r="I30" s="82">
        <v>0</v>
      </c>
      <c r="J30" s="83">
        <f t="shared" si="1"/>
        <v>0</v>
      </c>
      <c r="K30" s="83">
        <f t="shared" si="5"/>
        <v>0</v>
      </c>
      <c r="L30" s="83">
        <f t="shared" si="6"/>
        <v>0</v>
      </c>
      <c r="M30" s="34">
        <f t="shared" si="2"/>
        <v>0</v>
      </c>
      <c r="N30" s="34">
        <f t="shared" si="3"/>
        <v>0</v>
      </c>
      <c r="O30" s="35">
        <f t="shared" si="4"/>
        <v>0</v>
      </c>
    </row>
    <row r="31" spans="1:15" s="36" customFormat="1" ht="111" customHeight="1" x14ac:dyDescent="0.2">
      <c r="A31" s="76">
        <v>12</v>
      </c>
      <c r="B31" s="38" t="s">
        <v>56</v>
      </c>
      <c r="C31" s="31"/>
      <c r="D31" s="37">
        <v>1</v>
      </c>
      <c r="E31" s="80" t="s">
        <v>44</v>
      </c>
      <c r="F31" s="81">
        <v>0</v>
      </c>
      <c r="G31" s="82">
        <v>0</v>
      </c>
      <c r="H31" s="83">
        <f t="shared" si="0"/>
        <v>0</v>
      </c>
      <c r="I31" s="82">
        <v>0</v>
      </c>
      <c r="J31" s="83">
        <f t="shared" si="1"/>
        <v>0</v>
      </c>
      <c r="K31" s="83">
        <f t="shared" si="5"/>
        <v>0</v>
      </c>
      <c r="L31" s="83">
        <f t="shared" si="6"/>
        <v>0</v>
      </c>
      <c r="M31" s="34">
        <f t="shared" si="2"/>
        <v>0</v>
      </c>
      <c r="N31" s="34">
        <f t="shared" si="3"/>
        <v>0</v>
      </c>
      <c r="O31" s="35">
        <f t="shared" si="4"/>
        <v>0</v>
      </c>
    </row>
    <row r="32" spans="1:15" s="36" customFormat="1" ht="87.75" customHeight="1" x14ac:dyDescent="0.2">
      <c r="A32" s="76">
        <v>13</v>
      </c>
      <c r="B32" s="38" t="s">
        <v>57</v>
      </c>
      <c r="C32" s="31"/>
      <c r="D32" s="37">
        <v>1</v>
      </c>
      <c r="E32" s="80" t="s">
        <v>44</v>
      </c>
      <c r="F32" s="81">
        <v>0</v>
      </c>
      <c r="G32" s="82">
        <v>0</v>
      </c>
      <c r="H32" s="83">
        <f t="shared" si="0"/>
        <v>0</v>
      </c>
      <c r="I32" s="82">
        <v>0</v>
      </c>
      <c r="J32" s="83">
        <f t="shared" si="1"/>
        <v>0</v>
      </c>
      <c r="K32" s="83">
        <f t="shared" si="5"/>
        <v>0</v>
      </c>
      <c r="L32" s="83">
        <f t="shared" si="6"/>
        <v>0</v>
      </c>
      <c r="M32" s="34">
        <f t="shared" si="2"/>
        <v>0</v>
      </c>
      <c r="N32" s="34">
        <f t="shared" si="3"/>
        <v>0</v>
      </c>
      <c r="O32" s="35">
        <f t="shared" si="4"/>
        <v>0</v>
      </c>
    </row>
    <row r="33" spans="1:15" s="36" customFormat="1" ht="68.25" customHeight="1" x14ac:dyDescent="0.2">
      <c r="A33" s="76">
        <v>14</v>
      </c>
      <c r="B33" s="38" t="s">
        <v>58</v>
      </c>
      <c r="C33" s="31"/>
      <c r="D33" s="37">
        <v>1</v>
      </c>
      <c r="E33" s="80" t="s">
        <v>44</v>
      </c>
      <c r="F33" s="81">
        <v>0</v>
      </c>
      <c r="G33" s="82">
        <v>0</v>
      </c>
      <c r="H33" s="83">
        <f t="shared" si="0"/>
        <v>0</v>
      </c>
      <c r="I33" s="82">
        <v>0</v>
      </c>
      <c r="J33" s="83">
        <f t="shared" si="1"/>
        <v>0</v>
      </c>
      <c r="K33" s="83">
        <f t="shared" si="5"/>
        <v>0</v>
      </c>
      <c r="L33" s="83">
        <f t="shared" si="6"/>
        <v>0</v>
      </c>
      <c r="M33" s="34">
        <f t="shared" si="2"/>
        <v>0</v>
      </c>
      <c r="N33" s="34">
        <f t="shared" si="3"/>
        <v>0</v>
      </c>
      <c r="O33" s="35">
        <f t="shared" si="4"/>
        <v>0</v>
      </c>
    </row>
    <row r="34" spans="1:15" s="36" customFormat="1" ht="75.75" customHeight="1" x14ac:dyDescent="0.2">
      <c r="A34" s="76">
        <v>15</v>
      </c>
      <c r="B34" s="38" t="s">
        <v>59</v>
      </c>
      <c r="C34" s="31"/>
      <c r="D34" s="37">
        <v>1</v>
      </c>
      <c r="E34" s="80" t="s">
        <v>44</v>
      </c>
      <c r="F34" s="81">
        <v>0</v>
      </c>
      <c r="G34" s="82">
        <v>0</v>
      </c>
      <c r="H34" s="83">
        <f t="shared" si="0"/>
        <v>0</v>
      </c>
      <c r="I34" s="82">
        <v>0</v>
      </c>
      <c r="J34" s="83">
        <f t="shared" si="1"/>
        <v>0</v>
      </c>
      <c r="K34" s="83">
        <f t="shared" si="5"/>
        <v>0</v>
      </c>
      <c r="L34" s="83">
        <f t="shared" si="6"/>
        <v>0</v>
      </c>
      <c r="M34" s="34">
        <f t="shared" si="2"/>
        <v>0</v>
      </c>
      <c r="N34" s="34">
        <f t="shared" si="3"/>
        <v>0</v>
      </c>
      <c r="O34" s="35">
        <f t="shared" si="4"/>
        <v>0</v>
      </c>
    </row>
    <row r="35" spans="1:15" s="36" customFormat="1" ht="131.25" customHeight="1" x14ac:dyDescent="0.2">
      <c r="A35" s="76">
        <v>16</v>
      </c>
      <c r="B35" s="38" t="s">
        <v>60</v>
      </c>
      <c r="C35" s="31"/>
      <c r="D35" s="37">
        <v>1</v>
      </c>
      <c r="E35" s="80" t="s">
        <v>44</v>
      </c>
      <c r="F35" s="81">
        <v>0</v>
      </c>
      <c r="G35" s="82">
        <v>0</v>
      </c>
      <c r="H35" s="83">
        <f t="shared" si="0"/>
        <v>0</v>
      </c>
      <c r="I35" s="82">
        <v>0</v>
      </c>
      <c r="J35" s="83">
        <f t="shared" si="1"/>
        <v>0</v>
      </c>
      <c r="K35" s="83">
        <f t="shared" si="5"/>
        <v>0</v>
      </c>
      <c r="L35" s="83">
        <f t="shared" si="6"/>
        <v>0</v>
      </c>
      <c r="M35" s="34">
        <f t="shared" si="2"/>
        <v>0</v>
      </c>
      <c r="N35" s="34">
        <f t="shared" si="3"/>
        <v>0</v>
      </c>
      <c r="O35" s="35">
        <f t="shared" si="4"/>
        <v>0</v>
      </c>
    </row>
    <row r="36" spans="1:15" s="36" customFormat="1" ht="123.75" customHeight="1" x14ac:dyDescent="0.2">
      <c r="A36" s="76">
        <v>17</v>
      </c>
      <c r="B36" s="38" t="s">
        <v>61</v>
      </c>
      <c r="C36" s="31"/>
      <c r="D36" s="37">
        <v>2</v>
      </c>
      <c r="E36" s="80" t="s">
        <v>44</v>
      </c>
      <c r="F36" s="81">
        <v>0</v>
      </c>
      <c r="G36" s="82">
        <v>0</v>
      </c>
      <c r="H36" s="83">
        <f t="shared" si="0"/>
        <v>0</v>
      </c>
      <c r="I36" s="82">
        <v>0</v>
      </c>
      <c r="J36" s="83">
        <f t="shared" si="1"/>
        <v>0</v>
      </c>
      <c r="K36" s="83">
        <f t="shared" si="5"/>
        <v>0</v>
      </c>
      <c r="L36" s="83">
        <f t="shared" si="6"/>
        <v>0</v>
      </c>
      <c r="M36" s="34">
        <f t="shared" si="2"/>
        <v>0</v>
      </c>
      <c r="N36" s="34">
        <f t="shared" si="3"/>
        <v>0</v>
      </c>
      <c r="O36" s="35">
        <f t="shared" si="4"/>
        <v>0</v>
      </c>
    </row>
    <row r="37" spans="1:15" s="36" customFormat="1" ht="75.75" customHeight="1" x14ac:dyDescent="0.2">
      <c r="A37" s="76">
        <v>18</v>
      </c>
      <c r="B37" s="38" t="s">
        <v>62</v>
      </c>
      <c r="C37" s="31"/>
      <c r="D37" s="37">
        <v>3</v>
      </c>
      <c r="E37" s="80" t="s">
        <v>44</v>
      </c>
      <c r="F37" s="81">
        <v>0</v>
      </c>
      <c r="G37" s="82">
        <v>0</v>
      </c>
      <c r="H37" s="83">
        <f t="shared" si="0"/>
        <v>0</v>
      </c>
      <c r="I37" s="82">
        <v>0</v>
      </c>
      <c r="J37" s="83">
        <f t="shared" si="1"/>
        <v>0</v>
      </c>
      <c r="K37" s="83">
        <f t="shared" si="5"/>
        <v>0</v>
      </c>
      <c r="L37" s="83">
        <f t="shared" si="6"/>
        <v>0</v>
      </c>
      <c r="M37" s="34">
        <f t="shared" si="2"/>
        <v>0</v>
      </c>
      <c r="N37" s="34">
        <f t="shared" si="3"/>
        <v>0</v>
      </c>
      <c r="O37" s="35">
        <f t="shared" si="4"/>
        <v>0</v>
      </c>
    </row>
    <row r="38" spans="1:15" s="36" customFormat="1" ht="57.75" customHeight="1" x14ac:dyDescent="0.2">
      <c r="A38" s="76">
        <v>19</v>
      </c>
      <c r="B38" s="38" t="s">
        <v>63</v>
      </c>
      <c r="C38" s="31"/>
      <c r="D38" s="37">
        <v>1</v>
      </c>
      <c r="E38" s="80" t="s">
        <v>44</v>
      </c>
      <c r="F38" s="81">
        <v>0</v>
      </c>
      <c r="G38" s="82">
        <v>0</v>
      </c>
      <c r="H38" s="83">
        <f t="shared" si="0"/>
        <v>0</v>
      </c>
      <c r="I38" s="82">
        <v>0</v>
      </c>
      <c r="J38" s="83">
        <f t="shared" si="1"/>
        <v>0</v>
      </c>
      <c r="K38" s="83">
        <f t="shared" si="5"/>
        <v>0</v>
      </c>
      <c r="L38" s="83">
        <f t="shared" si="6"/>
        <v>0</v>
      </c>
      <c r="M38" s="34">
        <f t="shared" si="2"/>
        <v>0</v>
      </c>
      <c r="N38" s="34">
        <f t="shared" si="3"/>
        <v>0</v>
      </c>
      <c r="O38" s="35">
        <f t="shared" si="4"/>
        <v>0</v>
      </c>
    </row>
    <row r="39" spans="1:15" s="36" customFormat="1" ht="60" customHeight="1" x14ac:dyDescent="0.2">
      <c r="A39" s="76">
        <v>20</v>
      </c>
      <c r="B39" s="38" t="s">
        <v>64</v>
      </c>
      <c r="C39" s="31"/>
      <c r="D39" s="37">
        <v>2</v>
      </c>
      <c r="E39" s="80" t="s">
        <v>44</v>
      </c>
      <c r="F39" s="81">
        <v>0</v>
      </c>
      <c r="G39" s="82">
        <v>0</v>
      </c>
      <c r="H39" s="83">
        <f t="shared" si="0"/>
        <v>0</v>
      </c>
      <c r="I39" s="82">
        <v>0</v>
      </c>
      <c r="J39" s="83">
        <f t="shared" si="1"/>
        <v>0</v>
      </c>
      <c r="K39" s="83">
        <f t="shared" si="5"/>
        <v>0</v>
      </c>
      <c r="L39" s="83">
        <f t="shared" si="6"/>
        <v>0</v>
      </c>
      <c r="M39" s="34">
        <f t="shared" si="2"/>
        <v>0</v>
      </c>
      <c r="N39" s="34">
        <f t="shared" si="3"/>
        <v>0</v>
      </c>
      <c r="O39" s="35">
        <f t="shared" si="4"/>
        <v>0</v>
      </c>
    </row>
    <row r="40" spans="1:15" s="36" customFormat="1" ht="149.25" customHeight="1" x14ac:dyDescent="0.2">
      <c r="A40" s="76">
        <v>21</v>
      </c>
      <c r="B40" s="38" t="s">
        <v>65</v>
      </c>
      <c r="C40" s="31"/>
      <c r="D40" s="37">
        <v>1</v>
      </c>
      <c r="E40" s="80" t="s">
        <v>44</v>
      </c>
      <c r="F40" s="81">
        <v>0</v>
      </c>
      <c r="G40" s="82">
        <v>0</v>
      </c>
      <c r="H40" s="83">
        <f t="shared" si="0"/>
        <v>0</v>
      </c>
      <c r="I40" s="82">
        <v>0</v>
      </c>
      <c r="J40" s="83">
        <f t="shared" si="1"/>
        <v>0</v>
      </c>
      <c r="K40" s="83">
        <f t="shared" si="5"/>
        <v>0</v>
      </c>
      <c r="L40" s="83">
        <f t="shared" si="6"/>
        <v>0</v>
      </c>
      <c r="M40" s="34">
        <f t="shared" si="2"/>
        <v>0</v>
      </c>
      <c r="N40" s="34">
        <f t="shared" si="3"/>
        <v>0</v>
      </c>
      <c r="O40" s="35">
        <f t="shared" si="4"/>
        <v>0</v>
      </c>
    </row>
    <row r="41" spans="1:15" s="36" customFormat="1" ht="75.75" customHeight="1" x14ac:dyDescent="0.2">
      <c r="A41" s="76">
        <v>22</v>
      </c>
      <c r="B41" s="38" t="s">
        <v>66</v>
      </c>
      <c r="C41" s="31"/>
      <c r="D41" s="37">
        <v>4</v>
      </c>
      <c r="E41" s="80" t="s">
        <v>44</v>
      </c>
      <c r="F41" s="81">
        <v>0</v>
      </c>
      <c r="G41" s="82">
        <v>0</v>
      </c>
      <c r="H41" s="83">
        <f t="shared" si="0"/>
        <v>0</v>
      </c>
      <c r="I41" s="82">
        <v>0</v>
      </c>
      <c r="J41" s="83">
        <f t="shared" si="1"/>
        <v>0</v>
      </c>
      <c r="K41" s="83">
        <f t="shared" si="5"/>
        <v>0</v>
      </c>
      <c r="L41" s="83">
        <f t="shared" si="6"/>
        <v>0</v>
      </c>
      <c r="M41" s="34">
        <f t="shared" si="2"/>
        <v>0</v>
      </c>
      <c r="N41" s="34">
        <f t="shared" si="3"/>
        <v>0</v>
      </c>
      <c r="O41" s="35">
        <f t="shared" si="4"/>
        <v>0</v>
      </c>
    </row>
    <row r="42" spans="1:15" s="36" customFormat="1" ht="75.75" customHeight="1" x14ac:dyDescent="0.2">
      <c r="A42" s="76">
        <v>23</v>
      </c>
      <c r="B42" s="38" t="s">
        <v>67</v>
      </c>
      <c r="C42" s="31"/>
      <c r="D42" s="37">
        <v>1</v>
      </c>
      <c r="E42" s="80" t="s">
        <v>44</v>
      </c>
      <c r="F42" s="81">
        <v>0</v>
      </c>
      <c r="G42" s="82">
        <v>0</v>
      </c>
      <c r="H42" s="83">
        <f t="shared" si="0"/>
        <v>0</v>
      </c>
      <c r="I42" s="82">
        <v>0</v>
      </c>
      <c r="J42" s="83">
        <f t="shared" si="1"/>
        <v>0</v>
      </c>
      <c r="K42" s="83">
        <f t="shared" si="5"/>
        <v>0</v>
      </c>
      <c r="L42" s="83">
        <f t="shared" si="6"/>
        <v>0</v>
      </c>
      <c r="M42" s="34">
        <f t="shared" si="2"/>
        <v>0</v>
      </c>
      <c r="N42" s="34">
        <f t="shared" si="3"/>
        <v>0</v>
      </c>
      <c r="O42" s="35">
        <f t="shared" si="4"/>
        <v>0</v>
      </c>
    </row>
    <row r="43" spans="1:15" s="36" customFormat="1" ht="109.5" customHeight="1" x14ac:dyDescent="0.2">
      <c r="A43" s="76">
        <v>24</v>
      </c>
      <c r="B43" s="38" t="s">
        <v>68</v>
      </c>
      <c r="C43" s="31"/>
      <c r="D43" s="37">
        <v>1</v>
      </c>
      <c r="E43" s="80" t="s">
        <v>44</v>
      </c>
      <c r="F43" s="81">
        <v>0</v>
      </c>
      <c r="G43" s="82">
        <v>0</v>
      </c>
      <c r="H43" s="83">
        <f t="shared" si="0"/>
        <v>0</v>
      </c>
      <c r="I43" s="82">
        <v>0</v>
      </c>
      <c r="J43" s="83">
        <f t="shared" si="1"/>
        <v>0</v>
      </c>
      <c r="K43" s="83">
        <f t="shared" si="5"/>
        <v>0</v>
      </c>
      <c r="L43" s="83">
        <f t="shared" si="6"/>
        <v>0</v>
      </c>
      <c r="M43" s="34">
        <f t="shared" si="2"/>
        <v>0</v>
      </c>
      <c r="N43" s="34">
        <f t="shared" si="3"/>
        <v>0</v>
      </c>
      <c r="O43" s="35">
        <f t="shared" si="4"/>
        <v>0</v>
      </c>
    </row>
    <row r="44" spans="1:15" s="36" customFormat="1" ht="165.75" customHeight="1" x14ac:dyDescent="0.2">
      <c r="A44" s="76">
        <v>25</v>
      </c>
      <c r="B44" s="77" t="s">
        <v>69</v>
      </c>
      <c r="C44" s="78"/>
      <c r="D44" s="79">
        <v>1</v>
      </c>
      <c r="E44" s="80" t="s">
        <v>44</v>
      </c>
      <c r="F44" s="81">
        <v>0</v>
      </c>
      <c r="G44" s="82">
        <v>0</v>
      </c>
      <c r="H44" s="83">
        <f t="shared" si="0"/>
        <v>0</v>
      </c>
      <c r="I44" s="82">
        <v>0</v>
      </c>
      <c r="J44" s="83">
        <f t="shared" si="1"/>
        <v>0</v>
      </c>
      <c r="K44" s="83">
        <f t="shared" si="5"/>
        <v>0</v>
      </c>
      <c r="L44" s="83">
        <f t="shared" si="6"/>
        <v>0</v>
      </c>
      <c r="M44" s="83">
        <f t="shared" si="2"/>
        <v>0</v>
      </c>
      <c r="N44" s="83">
        <f t="shared" si="3"/>
        <v>0</v>
      </c>
      <c r="O44" s="89">
        <f t="shared" si="4"/>
        <v>0</v>
      </c>
    </row>
    <row r="45" spans="1:15" s="36" customFormat="1" ht="105.75" customHeight="1" x14ac:dyDescent="0.2">
      <c r="A45" s="30">
        <v>26</v>
      </c>
      <c r="B45" s="85" t="s">
        <v>70</v>
      </c>
      <c r="C45" s="31"/>
      <c r="D45" s="86">
        <v>1</v>
      </c>
      <c r="E45" s="87" t="s">
        <v>44</v>
      </c>
      <c r="F45" s="32">
        <v>0</v>
      </c>
      <c r="G45" s="33">
        <v>0</v>
      </c>
      <c r="H45" s="34">
        <f t="shared" si="0"/>
        <v>0</v>
      </c>
      <c r="I45" s="33">
        <v>0</v>
      </c>
      <c r="J45" s="34">
        <f t="shared" si="1"/>
        <v>0</v>
      </c>
      <c r="K45" s="34">
        <f t="shared" si="5"/>
        <v>0</v>
      </c>
      <c r="L45" s="34">
        <f t="shared" si="6"/>
        <v>0</v>
      </c>
      <c r="M45" s="34">
        <f t="shared" si="2"/>
        <v>0</v>
      </c>
      <c r="N45" s="34">
        <f t="shared" si="3"/>
        <v>0</v>
      </c>
      <c r="O45" s="35">
        <f t="shared" si="4"/>
        <v>0</v>
      </c>
    </row>
    <row r="46" spans="1:15" s="20" customFormat="1" ht="27" customHeight="1" thickBot="1" x14ac:dyDescent="0.25">
      <c r="A46" s="84"/>
      <c r="B46" s="71"/>
      <c r="C46" s="71"/>
      <c r="D46" s="71"/>
      <c r="E46" s="71"/>
      <c r="F46" s="71"/>
      <c r="G46" s="71"/>
      <c r="H46" s="71"/>
      <c r="I46" s="71"/>
      <c r="J46" s="71"/>
      <c r="K46" s="71"/>
      <c r="L46" s="71"/>
      <c r="M46" s="72" t="s">
        <v>35</v>
      </c>
      <c r="N46" s="72"/>
      <c r="O46" s="25">
        <f>SUMIF(G:G,0%,L:L)</f>
        <v>0</v>
      </c>
    </row>
    <row r="47" spans="1:15" s="20" customFormat="1" ht="39" customHeight="1" thickBot="1" x14ac:dyDescent="0.25">
      <c r="A47" s="88" t="s">
        <v>24</v>
      </c>
      <c r="B47" s="61"/>
      <c r="C47" s="61"/>
      <c r="D47" s="61"/>
      <c r="E47" s="61"/>
      <c r="F47" s="61"/>
      <c r="G47" s="61"/>
      <c r="H47" s="61"/>
      <c r="I47" s="61"/>
      <c r="J47" s="61"/>
      <c r="K47" s="61"/>
      <c r="L47" s="61"/>
      <c r="M47" s="73" t="s">
        <v>10</v>
      </c>
      <c r="N47" s="73"/>
      <c r="O47" s="2">
        <f>SUMIF(G:G,5%,L:L)</f>
        <v>0</v>
      </c>
    </row>
    <row r="48" spans="1:15" s="20" customFormat="1" ht="30" customHeight="1" x14ac:dyDescent="0.2">
      <c r="A48" s="57" t="s">
        <v>43</v>
      </c>
      <c r="B48" s="58"/>
      <c r="C48" s="58"/>
      <c r="D48" s="58"/>
      <c r="E48" s="58"/>
      <c r="F48" s="58"/>
      <c r="G48" s="58"/>
      <c r="H48" s="58"/>
      <c r="I48" s="58"/>
      <c r="J48" s="58"/>
      <c r="K48" s="58"/>
      <c r="L48" s="59"/>
      <c r="M48" s="73" t="s">
        <v>11</v>
      </c>
      <c r="N48" s="73"/>
      <c r="O48" s="2">
        <f>SUMIF(G:G,19%,L:L)</f>
        <v>0</v>
      </c>
    </row>
    <row r="49" spans="1:15" s="20" customFormat="1" ht="30" customHeight="1" x14ac:dyDescent="0.2">
      <c r="A49" s="60"/>
      <c r="B49" s="60"/>
      <c r="C49" s="60"/>
      <c r="D49" s="60"/>
      <c r="E49" s="60"/>
      <c r="F49" s="60"/>
      <c r="G49" s="60"/>
      <c r="H49" s="60"/>
      <c r="I49" s="60"/>
      <c r="J49" s="60"/>
      <c r="K49" s="60"/>
      <c r="L49" s="60"/>
      <c r="M49" s="39" t="s">
        <v>7</v>
      </c>
      <c r="N49" s="40"/>
      <c r="O49" s="3">
        <f>SUM(O46:O48)</f>
        <v>0</v>
      </c>
    </row>
    <row r="50" spans="1:15" s="20" customFormat="1" ht="30" customHeight="1" x14ac:dyDescent="0.2">
      <c r="A50" s="60"/>
      <c r="B50" s="60"/>
      <c r="C50" s="60"/>
      <c r="D50" s="60"/>
      <c r="E50" s="60"/>
      <c r="F50" s="60"/>
      <c r="G50" s="60"/>
      <c r="H50" s="60"/>
      <c r="I50" s="60"/>
      <c r="J50" s="60"/>
      <c r="K50" s="60"/>
      <c r="L50" s="60"/>
      <c r="M50" s="74" t="s">
        <v>12</v>
      </c>
      <c r="N50" s="75"/>
      <c r="O50" s="4">
        <f>ROUND(O47*5%,0)</f>
        <v>0</v>
      </c>
    </row>
    <row r="51" spans="1:15" s="20" customFormat="1" ht="30" customHeight="1" x14ac:dyDescent="0.2">
      <c r="A51" s="60"/>
      <c r="B51" s="60"/>
      <c r="C51" s="60"/>
      <c r="D51" s="60"/>
      <c r="E51" s="60"/>
      <c r="F51" s="60"/>
      <c r="G51" s="60"/>
      <c r="H51" s="60"/>
      <c r="I51" s="60"/>
      <c r="J51" s="60"/>
      <c r="K51" s="60"/>
      <c r="L51" s="60"/>
      <c r="M51" s="74" t="s">
        <v>13</v>
      </c>
      <c r="N51" s="75"/>
      <c r="O51" s="2">
        <f>ROUND(O48*19%,0)</f>
        <v>0</v>
      </c>
    </row>
    <row r="52" spans="1:15" s="20" customFormat="1" ht="30" customHeight="1" x14ac:dyDescent="0.2">
      <c r="A52" s="60"/>
      <c r="B52" s="60"/>
      <c r="C52" s="60"/>
      <c r="D52" s="60"/>
      <c r="E52" s="60"/>
      <c r="F52" s="60"/>
      <c r="G52" s="60"/>
      <c r="H52" s="60"/>
      <c r="I52" s="60"/>
      <c r="J52" s="60"/>
      <c r="K52" s="60"/>
      <c r="L52" s="60"/>
      <c r="M52" s="39" t="s">
        <v>14</v>
      </c>
      <c r="N52" s="40"/>
      <c r="O52" s="3">
        <f>SUM(O50:O51)</f>
        <v>0</v>
      </c>
    </row>
    <row r="53" spans="1:15" s="20" customFormat="1" ht="30" customHeight="1" x14ac:dyDescent="0.2">
      <c r="A53" s="60"/>
      <c r="B53" s="60"/>
      <c r="C53" s="60"/>
      <c r="D53" s="60"/>
      <c r="E53" s="60"/>
      <c r="F53" s="60"/>
      <c r="G53" s="60"/>
      <c r="H53" s="60"/>
      <c r="I53" s="60"/>
      <c r="J53" s="60"/>
      <c r="K53" s="60"/>
      <c r="L53" s="60"/>
      <c r="M53" s="43" t="s">
        <v>33</v>
      </c>
      <c r="N53" s="44"/>
      <c r="O53" s="2">
        <f>SUMIF(I:I,8%,N:N)</f>
        <v>0</v>
      </c>
    </row>
    <row r="54" spans="1:15" s="20" customFormat="1" ht="50.25" customHeight="1" x14ac:dyDescent="0.2">
      <c r="A54" s="60"/>
      <c r="B54" s="60"/>
      <c r="C54" s="60"/>
      <c r="D54" s="60"/>
      <c r="E54" s="60"/>
      <c r="F54" s="60"/>
      <c r="G54" s="60"/>
      <c r="H54" s="60"/>
      <c r="I54" s="60"/>
      <c r="J54" s="60"/>
      <c r="K54" s="60"/>
      <c r="L54" s="60"/>
      <c r="M54" s="41" t="s">
        <v>32</v>
      </c>
      <c r="N54" s="42"/>
      <c r="O54" s="3">
        <f>SUM(O53)</f>
        <v>0</v>
      </c>
    </row>
    <row r="55" spans="1:15" s="20" customFormat="1" ht="173.25" customHeight="1" x14ac:dyDescent="0.2">
      <c r="A55" s="60"/>
      <c r="B55" s="60"/>
      <c r="C55" s="60"/>
      <c r="D55" s="60"/>
      <c r="E55" s="60"/>
      <c r="F55" s="60"/>
      <c r="G55" s="60"/>
      <c r="H55" s="60"/>
      <c r="I55" s="60"/>
      <c r="J55" s="60"/>
      <c r="K55" s="60"/>
      <c r="L55" s="60"/>
      <c r="M55" s="41" t="s">
        <v>15</v>
      </c>
      <c r="N55" s="42"/>
      <c r="O55" s="3">
        <f>+O49+O52+O54</f>
        <v>0</v>
      </c>
    </row>
    <row r="58" spans="1:15" x14ac:dyDescent="0.25">
      <c r="B58" s="24"/>
      <c r="C58" s="24"/>
    </row>
    <row r="59" spans="1:15" x14ac:dyDescent="0.25">
      <c r="B59" s="69"/>
      <c r="C59" s="69"/>
    </row>
    <row r="60" spans="1:15" ht="15.75" thickBot="1" x14ac:dyDescent="0.3">
      <c r="B60" s="70"/>
      <c r="C60" s="70"/>
    </row>
    <row r="61" spans="1:15" x14ac:dyDescent="0.25">
      <c r="B61" s="63" t="s">
        <v>20</v>
      </c>
      <c r="C61" s="63"/>
    </row>
    <row r="63" spans="1:15" x14ac:dyDescent="0.25">
      <c r="A63" s="21" t="s">
        <v>42</v>
      </c>
    </row>
  </sheetData>
  <sheetProtection algorithmName="SHA-512" hashValue="ZLyzKHpfrHlUM2Ijgv3vz55/sZmcm1b2D9MpA3K6BmofIGYARiQuTwng/BlDEUeTM9UBHwggb8uLmt2My36lhQ==" saltValue="bhz1sc9lTXJkfqzQYhPdng==" spinCount="100000" sheet="1" selectLockedCells="1"/>
  <mergeCells count="30">
    <mergeCell ref="A48:L55"/>
    <mergeCell ref="A47:L47"/>
    <mergeCell ref="A10:B10"/>
    <mergeCell ref="B61:C61"/>
    <mergeCell ref="D14:G14"/>
    <mergeCell ref="D16:G16"/>
    <mergeCell ref="F10:G10"/>
    <mergeCell ref="L10:N10"/>
    <mergeCell ref="B59:C60"/>
    <mergeCell ref="B46:L46"/>
    <mergeCell ref="M46:N46"/>
    <mergeCell ref="M47:N47"/>
    <mergeCell ref="M48:N48"/>
    <mergeCell ref="M49:N49"/>
    <mergeCell ref="M50:N50"/>
    <mergeCell ref="M51:N51"/>
    <mergeCell ref="A2:A5"/>
    <mergeCell ref="D12:G12"/>
    <mergeCell ref="A12:B16"/>
    <mergeCell ref="B2:M2"/>
    <mergeCell ref="B3:M3"/>
    <mergeCell ref="B4:M5"/>
    <mergeCell ref="M52:N52"/>
    <mergeCell ref="M55:N55"/>
    <mergeCell ref="M53:N53"/>
    <mergeCell ref="M54:N54"/>
    <mergeCell ref="N2:O2"/>
    <mergeCell ref="N3:O3"/>
    <mergeCell ref="N4:O4"/>
    <mergeCell ref="N5:O5"/>
  </mergeCells>
  <dataValidations count="1">
    <dataValidation type="whole" allowBlank="1" showInputMessage="1" showErrorMessage="1" sqref="F20:F45"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G20:G45</xm:sqref>
        </x14:dataValidation>
        <x14:dataValidation type="list" allowBlank="1" showInputMessage="1" showErrorMessage="1" xr:uid="{00000000-0002-0000-0000-000002000000}">
          <x14:formula1>
            <xm:f>Hoja2!$F$7:$F$8</xm:f>
          </x14:formula1>
          <xm:sqref>I20:I45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22">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6" ma:contentTypeDescription="Create a new document." ma:contentTypeScope="" ma:versionID="7223225fcb6b595341b1204ba0e7c02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5dad13a2294fe6671d75b892a34ebe82"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b41d3764-7ecb-4939-976c-9e68ac8de53e" xsi:nil="true"/>
  </documentManagement>
</p:properties>
</file>

<file path=customXml/itemProps1.xml><?xml version="1.0" encoding="utf-8"?>
<ds:datastoreItem xmlns:ds="http://schemas.openxmlformats.org/officeDocument/2006/customXml" ds:itemID="{C9EBDC46-79EA-4495-A927-FADC5DAC94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schemas.microsoft.com/office/2006/documentManagement/types"/>
    <ds:schemaRef ds:uri="http://purl.org/dc/terms/"/>
    <ds:schemaRef ds:uri="b41d3764-7ecb-4939-976c-9e68ac8de53e"/>
    <ds:schemaRef ds:uri="http://www.w3.org/XML/1998/namespace"/>
    <ds:schemaRef ds:uri="http://schemas.microsoft.com/office/infopath/2007/PartnerControls"/>
    <ds:schemaRef ds:uri="http://purl.org/dc/dcmitype/"/>
    <ds:schemaRef ds:uri="91f923a0-6986-49c1-880a-004b6d780c1e"/>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cp:lastPrinted>2022-01-27T18:55:46Z</cp:lastPrinted>
  <dcterms:created xsi:type="dcterms:W3CDTF">2017-04-28T13:22:52Z</dcterms:created>
  <dcterms:modified xsi:type="dcterms:W3CDTF">2023-09-22T19:49:19Z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