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3/F-CD-315 TOMA DE CITOLOGÍAS/Publicación/"/>
    </mc:Choice>
  </mc:AlternateContent>
  <xr:revisionPtr revIDLastSave="13" documentId="11_EE654ED62E05D5953467FF7293E4A8D6D1C8C8CD" xr6:coauthVersionLast="47" xr6:coauthVersionMax="47" xr10:uidLastSave="{F38C7DDA-7FAB-4424-9A80-5605F102376F}"/>
  <bookViews>
    <workbookView xWindow="-120" yWindow="-120" windowWidth="21840" windowHeight="13020" xr2:uid="{00000000-000D-0000-FFFF-FFFF00000000}"/>
  </bookViews>
  <sheets>
    <sheet name="Cotización" sheetId="1" r:id="rId1"/>
    <sheet name="Hoja2" sheetId="2" state="hidden" r:id="rId2"/>
  </sheets>
  <definedNames>
    <definedName name="_xlnm.Print_Area" localSheetId="0">Cotización!$A$1:$O$39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L21" i="1"/>
  <c r="N21" i="1" s="1"/>
  <c r="J21" i="1"/>
  <c r="H21" i="1"/>
  <c r="K21" i="1" l="1"/>
  <c r="M21" i="1"/>
  <c r="O21" i="1" s="1"/>
  <c r="J20" i="1"/>
  <c r="L20" i="1"/>
  <c r="M20" i="1" s="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<sst xmlns="http://schemas.openxmlformats.org/spreadsheetml/2006/main" count="49" uniqueCount="47">
  <si>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</si>
  <si>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</si>
  <si>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</si>
  <si>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</si>
  <si>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</si>
  <si>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</si>
  <si>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</si>
  <si>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</si>
  <si>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</si>
  <si>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</si>
  <si>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</si>
  <si>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</si>
  <si>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</si>
  <si>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</si>
  <si>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</si>
  <si>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</si>
  <si>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</si>
  <si>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</si>
  <si>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</si>
  <si>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</si>
  <si>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</si>
  <si>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</si>
  <si>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</si>
  <si>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</si>
  <si>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</si>
  <si>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</si>
  <si>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</si>
  <si>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</si>
  <si>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</si>
  <si>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</si>
  <si>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</si>
  <si>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</si>
  <si>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</si>
  <si>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</si>
  <si>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</si>
  <si>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</si>
  <si>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</si>
  <si>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</si>
  <si>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</si>
  <si>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</si>
  <si>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</si>
  <si>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</si>
  <si>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</si>
  <si>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</si>
  <si>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Toma de citología Cervicouterina en Sede, Seccionales y
Extensiones de acuerdo a las cantidades establecidas por la
supervisión</t>
  </si>
  <si>
    <t>Toma de Antígeno Prostático en Sede, Seccionales y
Extensiones de acuerdo a las cantidades establecidas por la
supervisión</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</si>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</sst>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topLeftCell="A10" zoomScale="70" zoomScaleNormal="70" zoomScaleSheetLayoutView="70" zoomScalePageLayoutView="55" workbookViewId="0">
      <selection activeCell="A10" sqref="A10:B10"/>
    </sheetView>
  </sheetViews>
  <sheetFormatPr baseColWidth="10" defaultColWidth="11.42578125" defaultRowHeight="15" x14ac:dyDescent="0.25"/>
  <cols>
    <col min="1" max="1" width="11.425781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55.5" customHeight="1" x14ac:dyDescent="0.25">
      <c r="A20" s="30">
        <v>1</v>
      </c>
      <c r="B20" s="23" t="s">
        <v>44</v>
      </c>
      <c r="C20" s="31"/>
      <c r="D20" s="24">
        <v>173</v>
      </c>
      <c r="E20" s="32" t="s">
        <v>46</v>
      </c>
      <c r="F20" s="34"/>
      <c r="G20" s="27"/>
      <c r="H20" s="1">
        <f>+ROUND(F20*G20,0)</f>
        <v>0</v>
      </c>
      <c r="I20" s="27"/>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6.25" customHeight="1" x14ac:dyDescent="0.25">
      <c r="A21" s="30">
        <v>2</v>
      </c>
      <c r="B21" s="23" t="s">
        <v>45</v>
      </c>
      <c r="C21" s="31"/>
      <c r="D21" s="24">
        <v>85</v>
      </c>
      <c r="E21" s="32" t="s">
        <v>46</v>
      </c>
      <c r="F21" s="34"/>
      <c r="G21" s="27"/>
      <c r="H21" s="1">
        <f t="shared" ref="H21" si="6">+ROUND(F21*G21,0)</f>
        <v>0</v>
      </c>
      <c r="I21" s="27"/>
      <c r="J21" s="1">
        <f t="shared" ref="J21" si="7">ROUND(F21*I21,0)</f>
        <v>0</v>
      </c>
      <c r="K21" s="1">
        <f t="shared" ref="K21" si="8">ROUND(F21+H21+J21,0)</f>
        <v>0</v>
      </c>
      <c r="L21" s="1">
        <f t="shared" ref="L21" si="9">ROUND(F21*D21,0)</f>
        <v>0</v>
      </c>
      <c r="M21" s="1">
        <f t="shared" ref="M21" si="10">ROUND(L21*G21,0)</f>
        <v>0</v>
      </c>
      <c r="N21" s="1">
        <f t="shared" ref="N21" si="11">ROUND(L21*I21,0)</f>
        <v>0</v>
      </c>
      <c r="O21" s="2">
        <f t="shared" ref="O21" si="12">ROUND(L21+N21+M21,0)</f>
        <v>0</v>
      </c>
    </row>
    <row r="22" spans="1:15" s="22" customFormat="1" ht="42" customHeight="1" thickBot="1" x14ac:dyDescent="0.25">
      <c r="A22" s="19"/>
      <c r="B22" s="68"/>
      <c r="C22" s="68"/>
      <c r="D22" s="68"/>
      <c r="E22" s="68"/>
      <c r="F22" s="68"/>
      <c r="G22" s="68"/>
      <c r="H22" s="68"/>
      <c r="I22" s="68"/>
      <c r="J22" s="68"/>
      <c r="K22" s="68"/>
      <c r="L22" s="68"/>
      <c r="M22" s="69" t="s">
        <v>35</v>
      </c>
      <c r="N22" s="69"/>
      <c r="O22" s="29">
        <f>SUMIF(G:G,0%,L:L)</f>
        <v>0</v>
      </c>
    </row>
    <row r="23" spans="1:15" s="22"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2" customFormat="1" ht="30" customHeight="1" x14ac:dyDescent="0.2">
      <c r="A24" s="53" t="s">
        <v>42</v>
      </c>
      <c r="B24" s="54"/>
      <c r="C24" s="54"/>
      <c r="D24" s="54"/>
      <c r="E24" s="54"/>
      <c r="F24" s="54"/>
      <c r="G24" s="54"/>
      <c r="H24" s="54"/>
      <c r="I24" s="54"/>
      <c r="J24" s="54"/>
      <c r="K24" s="54"/>
      <c r="L24" s="55"/>
      <c r="M24" s="70" t="s">
        <v>11</v>
      </c>
      <c r="N24" s="70"/>
      <c r="O24" s="4">
        <f>SUMIF(G:G,19%,L:L)</f>
        <v>0</v>
      </c>
    </row>
    <row r="25" spans="1:15" s="22" customFormat="1" ht="30" customHeight="1" x14ac:dyDescent="0.2">
      <c r="A25" s="56"/>
      <c r="B25" s="56"/>
      <c r="C25" s="56"/>
      <c r="D25" s="56"/>
      <c r="E25" s="56"/>
      <c r="F25" s="56"/>
      <c r="G25" s="56"/>
      <c r="H25" s="56"/>
      <c r="I25" s="56"/>
      <c r="J25" s="56"/>
      <c r="K25" s="56"/>
      <c r="L25" s="56"/>
      <c r="M25" s="35" t="s">
        <v>7</v>
      </c>
      <c r="N25" s="36"/>
      <c r="O25" s="5">
        <f>SUM(O22:O24)</f>
        <v>0</v>
      </c>
    </row>
    <row r="26" spans="1:15" s="22" customFormat="1" ht="30" customHeight="1" x14ac:dyDescent="0.2">
      <c r="A26" s="56"/>
      <c r="B26" s="56"/>
      <c r="C26" s="56"/>
      <c r="D26" s="56"/>
      <c r="E26" s="56"/>
      <c r="F26" s="56"/>
      <c r="G26" s="56"/>
      <c r="H26" s="56"/>
      <c r="I26" s="56"/>
      <c r="J26" s="56"/>
      <c r="K26" s="56"/>
      <c r="L26" s="56"/>
      <c r="M26" s="71" t="s">
        <v>12</v>
      </c>
      <c r="N26" s="72"/>
      <c r="O26" s="6">
        <f>ROUND(O23*5%,0)</f>
        <v>0</v>
      </c>
    </row>
    <row r="27" spans="1:15" s="22" customFormat="1" ht="30" customHeight="1" x14ac:dyDescent="0.2">
      <c r="A27" s="56"/>
      <c r="B27" s="56"/>
      <c r="C27" s="56"/>
      <c r="D27" s="56"/>
      <c r="E27" s="56"/>
      <c r="F27" s="56"/>
      <c r="G27" s="56"/>
      <c r="H27" s="56"/>
      <c r="I27" s="56"/>
      <c r="J27" s="56"/>
      <c r="K27" s="56"/>
      <c r="L27" s="56"/>
      <c r="M27" s="71" t="s">
        <v>13</v>
      </c>
      <c r="N27" s="72"/>
      <c r="O27" s="4">
        <f>ROUND(O24*19%,0)</f>
        <v>0</v>
      </c>
    </row>
    <row r="28" spans="1:15" s="22" customFormat="1" ht="30" customHeight="1" x14ac:dyDescent="0.2">
      <c r="A28" s="56"/>
      <c r="B28" s="56"/>
      <c r="C28" s="56"/>
      <c r="D28" s="56"/>
      <c r="E28" s="56"/>
      <c r="F28" s="56"/>
      <c r="G28" s="56"/>
      <c r="H28" s="56"/>
      <c r="I28" s="56"/>
      <c r="J28" s="56"/>
      <c r="K28" s="56"/>
      <c r="L28" s="56"/>
      <c r="M28" s="35" t="s">
        <v>14</v>
      </c>
      <c r="N28" s="36"/>
      <c r="O28" s="5">
        <f>SUM(O26:O27)</f>
        <v>0</v>
      </c>
    </row>
    <row r="29" spans="1:15" s="22" customFormat="1" ht="30" customHeight="1" x14ac:dyDescent="0.2">
      <c r="A29" s="56"/>
      <c r="B29" s="56"/>
      <c r="C29" s="56"/>
      <c r="D29" s="56"/>
      <c r="E29" s="56"/>
      <c r="F29" s="56"/>
      <c r="G29" s="56"/>
      <c r="H29" s="56"/>
      <c r="I29" s="56"/>
      <c r="J29" s="56"/>
      <c r="K29" s="56"/>
      <c r="L29" s="56"/>
      <c r="M29" s="39" t="s">
        <v>33</v>
      </c>
      <c r="N29" s="40"/>
      <c r="O29" s="4">
        <f>SUMIF(I:I,8%,N:N)</f>
        <v>0</v>
      </c>
    </row>
    <row r="30" spans="1:15" s="22" customFormat="1" ht="37.5" customHeight="1" x14ac:dyDescent="0.2">
      <c r="A30" s="56"/>
      <c r="B30" s="56"/>
      <c r="C30" s="56"/>
      <c r="D30" s="56"/>
      <c r="E30" s="56"/>
      <c r="F30" s="56"/>
      <c r="G30" s="56"/>
      <c r="H30" s="56"/>
      <c r="I30" s="56"/>
      <c r="J30" s="56"/>
      <c r="K30" s="56"/>
      <c r="L30" s="56"/>
      <c r="M30" s="37" t="s">
        <v>32</v>
      </c>
      <c r="N30" s="38"/>
      <c r="O30" s="5">
        <f>SUM(O29)</f>
        <v>0</v>
      </c>
    </row>
    <row r="31" spans="1:15" s="22" customFormat="1" ht="44.25" customHeight="1" x14ac:dyDescent="0.2">
      <c r="A31" s="56"/>
      <c r="B31" s="56"/>
      <c r="C31" s="56"/>
      <c r="D31" s="56"/>
      <c r="E31" s="56"/>
      <c r="F31" s="56"/>
      <c r="G31" s="56"/>
      <c r="H31" s="56"/>
      <c r="I31" s="56"/>
      <c r="J31" s="56"/>
      <c r="K31" s="56"/>
      <c r="L31" s="56"/>
      <c r="M31" s="37" t="s">
        <v>15</v>
      </c>
      <c r="N31" s="38"/>
      <c r="O31" s="5">
        <f>+O25+O28+O30</f>
        <v>0</v>
      </c>
    </row>
    <row r="35" spans="1:9" x14ac:dyDescent="0.25">
      <c r="B35" s="66"/>
      <c r="C35" s="66"/>
    </row>
    <row r="36" spans="1:9" ht="15.75" thickBot="1" x14ac:dyDescent="0.3">
      <c r="B36" s="67"/>
      <c r="C36" s="67"/>
    </row>
    <row r="37" spans="1:9" x14ac:dyDescent="0.25">
      <c r="B37" s="60" t="s">
        <v>20</v>
      </c>
      <c r="C37" s="60"/>
    </row>
    <row r="39" spans="1:9" x14ac:dyDescent="0.25">
      <c r="A39" s="25" t="s">
        <v>43</v>
      </c>
    </row>
    <row r="40" spans="1:9" x14ac:dyDescent="0.25">
      <c r="I40" s="33"/>
    </row>
  </sheetData>
  <sheetProtection algorithmName="SHA-512" hashValue="5m9GhFiHuaDzKHpCBMDb5ZQWIoAyadrz6uz7wAM0mRFR28TnXF73eprDlpvzGIMctFRLj00Xg8OlS5dSzV96Ew==" saltValue="j1kYp3vW+BGpfHOGmUpcZw=="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e2a4ddb-55b4-4487-b2cb-514bc0fbe095"/>
    <ds:schemaRef ds:uri="http://schemas.microsoft.com/office/2006/documentManagement/types"/>
    <ds:schemaRef ds:uri="f77f2dd4-ab50-435b-ab4d-6167261064db"/>
    <ds:schemaRef ds:uri="http://purl.org/dc/terms/"/>
    <ds:schemaRef ds:uri="http://www.w3.org/XML/1998/namespace"/>
  </ds:schemaRefs>
</ds:datastoreItem>
</file>

<file path=customXml/itemProps2.xml><?xml version="1.0" encoding="utf-8"?>
<ds:datastoreItem xmlns:ds="http://schemas.openxmlformats.org/officeDocument/2006/customXml" ds:itemID="{09AC5042-AFA7-45C9-8A58-5EC7969F6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ANDRES FELIPE SARMIENTO RINCON</cp:lastModifiedBy>
  <cp:lastPrinted>2022-01-27T18:55:46Z</cp:lastPrinted>
  <dcterms:created xsi:type="dcterms:W3CDTF">2017-04-28T13:22:52Z</dcterms:created>
  <dcterms:modified xsi:type="dcterms:W3CDTF">2023-09-26T19:40:21Z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