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13 MTTO IMPRESORAS 3D/"/>
    </mc:Choice>
  </mc:AlternateContent>
  <xr:revisionPtr revIDLastSave="175" documentId="11_C474AA83C01BA3F5C12DEF8ABBE34B8D8ED7B681" xr6:coauthVersionLast="47" xr6:coauthVersionMax="47" xr10:uidLastSave="{A83B8FEB-22FF-4D1A-82DB-F8B9D7333505}"/>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H21" i="1"/>
  <c r="K21" i="1" s="1"/>
  <c r="L20" i="1"/>
  <c r="H20" i="1"/>
  <c r="K20" i="1" s="1"/>
  <c r="L22" i="1"/>
  <c r="M22" i="1" s="1"/>
  <c r="H22" i="1"/>
  <c r="K22" i="1" s="1"/>
  <c r="O27" i="1"/>
  <c r="M21" i="1" l="1"/>
  <c r="N21" i="1"/>
  <c r="N22" i="1"/>
  <c r="O22" i="1" s="1"/>
  <c r="N20" i="1"/>
  <c r="M20" i="1"/>
  <c r="O21" i="1" l="1"/>
  <c r="O20" i="1"/>
  <c r="O28" i="1"/>
  <c r="O29" i="1" s="1"/>
  <c r="O30" i="1" l="1"/>
  <c r="O31" i="1" s="1"/>
  <c r="O24" i="1" l="1"/>
  <c r="O23" i="1" l="1"/>
  <c r="O25" i="1" l="1"/>
  <c r="O26" i="1" l="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<sst xmlns="http://schemas.openxmlformats.org/spreadsheetml/2006/main" count="51" uniqueCount="49">
  <si>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</si>
  <si>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</si>
  <si>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</si>
  <si>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</si>
  <si>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</si>
  <si>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</si>
  <si>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</si>
  <si>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</si>
  <si>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</si>
  <si>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</si>
  <si>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</si>
  <si>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</si>
  <si>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</si>
  <si>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</si>
  <si>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</si>
  <si>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</si>
  <si>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</si>
  <si>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</si>
  <si>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</si>
  <si>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</si>
  <si>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</si>
  <si>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</si>
  <si>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</si>
  <si>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</si>
  <si>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</si>
  <si>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</si>
  <si>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</si>
  <si>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</si>
  <si>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</si>
  <si>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</si>
  <si>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</si>
  <si>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</si>
  <si>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</si>
  <si>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</si>
  <si>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</si>
  <si>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</si>
  <si>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</si>
  <si>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</si>
  <si>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</si>
  <si>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</si>
  <si>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</si>
  <si>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</si>
  <si>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</si>
  <si>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</si>
  <si>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GLOBAL </t>
  </si>
  <si>
    <t>BOLSA DE RESPUESTOS POR VALOR DE 5.000.000 IVA INCLUIDO CON EL FIN DE CUBRIR CUALQUIER PIEZA O REPUESTO NO CONTEMPLADO EN LAS ESPECIFICACIONES Y SEA REQUERIDO EN LOS MANTENIMIENTOS PREVENTIVOS Y CORRECTIVOS EN ALGUNO DE LOS EQUIPOS DEL LABORATORIO DE ELECTRONICA DE LA UNIVERSIDAD DE CUNDINAMARCA </t>
  </si>
  <si>
    <t>Mantenimiento preventivo y/o correctivo a: 
Impresora 3D de placas  
55541 Da vinci 1.0 profesional XYZ, S/N: 3F1AW-PUS5-TH-66J-T019 
55542  Da vinci 1.0 profesional XYZ, S/N: 3F1AW-PUS5-TH-66L-T023 
1. Limpieza de componentes interno y externo, 2. Verificacion de plancha, 3. verificacion de obstrusores, 4. verificacion de los niveladores, 5. puesta en marcha para el funcionamiento.</t>
  </si>
  <si>
    <t>Mantenimiento preventivo y/o correctivo a: 
Impresora 3D Marca: maker, modelo: pegasus xtreme 
placa: 66754 
1. Limpieza de componentes interno y externo, 2. Verificacion de plancha, 3. verificacion de obstrusores, 4. verificacion de los niveladores, 5. puesta en marcha para el funcionamiento.</t>
  </si>
  <si>
    <t xml:space="preserve">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</si>
</sst>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tabSelected="1" view="pageBreakPreview" topLeftCell="B19" zoomScale="70" zoomScaleNormal="85" zoomScaleSheetLayoutView="70" zoomScalePageLayoutView="55" workbookViewId="0">
      <selection activeCell="F20" sqref="F20"/>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59" t="s">
        <v>0</v>
      </c>
      <c r="C2" s="59"/>
      <c r="D2" s="59"/>
      <c r="E2" s="59"/>
      <c r="F2" s="59"/>
      <c r="G2" s="59"/>
      <c r="H2" s="59"/>
      <c r="I2" s="59"/>
      <c r="J2" s="59"/>
      <c r="K2" s="59"/>
      <c r="L2" s="59"/>
      <c r="M2" s="59"/>
      <c r="N2" s="38" t="s">
        <v>37</v>
      </c>
      <c r="O2" s="38"/>
    </row>
    <row r="3" spans="1:15" ht="15.75" customHeight="1" x14ac:dyDescent="0.25">
      <c r="A3" s="58"/>
      <c r="B3" s="59" t="s">
        <v>1</v>
      </c>
      <c r="C3" s="59"/>
      <c r="D3" s="59"/>
      <c r="E3" s="59"/>
      <c r="F3" s="59"/>
      <c r="G3" s="59"/>
      <c r="H3" s="59"/>
      <c r="I3" s="59"/>
      <c r="J3" s="59"/>
      <c r="K3" s="59"/>
      <c r="L3" s="59"/>
      <c r="M3" s="59"/>
      <c r="N3" s="38" t="s">
        <v>40</v>
      </c>
      <c r="O3" s="38"/>
    </row>
    <row r="4" spans="1:15" ht="16.5" customHeight="1" x14ac:dyDescent="0.25">
      <c r="A4" s="58"/>
      <c r="B4" s="59" t="s">
        <v>36</v>
      </c>
      <c r="C4" s="59"/>
      <c r="D4" s="59"/>
      <c r="E4" s="59"/>
      <c r="F4" s="59"/>
      <c r="G4" s="59"/>
      <c r="H4" s="59"/>
      <c r="I4" s="59"/>
      <c r="J4" s="59"/>
      <c r="K4" s="59"/>
      <c r="L4" s="59"/>
      <c r="M4" s="59"/>
      <c r="N4" s="38" t="s">
        <v>41</v>
      </c>
      <c r="O4" s="38"/>
    </row>
    <row r="5" spans="1:15" ht="15" customHeight="1" x14ac:dyDescent="0.25">
      <c r="A5" s="58"/>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171.75" customHeight="1" x14ac:dyDescent="0.2">
      <c r="A20" s="30">
        <v>1</v>
      </c>
      <c r="B20" s="33" t="s">
        <v>46</v>
      </c>
      <c r="C20" s="29"/>
      <c r="D20" s="34">
        <v>2</v>
      </c>
      <c r="E20" s="34" t="s">
        <v>48</v>
      </c>
      <c r="F20" s="37"/>
      <c r="G20" s="25">
        <v>0</v>
      </c>
      <c r="H20" s="1">
        <f t="shared" ref="H20:H21" si="0">+ROUND(F20*G20,0)</f>
        <v>0</v>
      </c>
      <c r="I20" s="25">
        <v>0</v>
      </c>
      <c r="J20" s="1"/>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6" s="22" customFormat="1" ht="99" customHeight="1" x14ac:dyDescent="0.2">
      <c r="A21" s="30">
        <v>2</v>
      </c>
      <c r="B21" s="33" t="s">
        <v>47</v>
      </c>
      <c r="C21" s="29"/>
      <c r="D21" s="34">
        <v>1</v>
      </c>
      <c r="E21" s="34" t="s">
        <v>48</v>
      </c>
      <c r="F21" s="37"/>
      <c r="G21" s="25">
        <v>0</v>
      </c>
      <c r="H21" s="1">
        <f t="shared" si="0"/>
        <v>0</v>
      </c>
      <c r="I21" s="25">
        <v>0</v>
      </c>
      <c r="J21" s="1"/>
      <c r="K21" s="1">
        <f t="shared" si="1"/>
        <v>0</v>
      </c>
      <c r="L21" s="1">
        <f t="shared" si="2"/>
        <v>0</v>
      </c>
      <c r="M21" s="1">
        <f t="shared" si="3"/>
        <v>0</v>
      </c>
      <c r="N21" s="1">
        <f t="shared" si="4"/>
        <v>0</v>
      </c>
      <c r="O21" s="2">
        <f t="shared" si="5"/>
        <v>0</v>
      </c>
    </row>
    <row r="22" spans="1:16" s="22" customFormat="1" ht="99.75" x14ac:dyDescent="0.2">
      <c r="A22" s="30">
        <v>3</v>
      </c>
      <c r="B22" s="33" t="s">
        <v>45</v>
      </c>
      <c r="C22" s="29"/>
      <c r="D22" s="34">
        <v>1</v>
      </c>
      <c r="E22" s="34" t="s">
        <v>44</v>
      </c>
      <c r="F22" s="37"/>
      <c r="G22" s="25">
        <v>0</v>
      </c>
      <c r="H22" s="1">
        <f t="shared" ref="H22" si="6">+ROUND(F22*G22,0)</f>
        <v>0</v>
      </c>
      <c r="I22" s="25">
        <v>0</v>
      </c>
      <c r="J22" s="1"/>
      <c r="K22" s="1">
        <f t="shared" ref="K22" si="7">ROUND(F22+H22+J22,0)</f>
        <v>0</v>
      </c>
      <c r="L22" s="1">
        <f t="shared" ref="L22" si="8">ROUND(F22*D22,0)</f>
        <v>0</v>
      </c>
      <c r="M22" s="1">
        <f t="shared" ref="M22" si="9">ROUND(L22*G22,0)</f>
        <v>0</v>
      </c>
      <c r="N22" s="1">
        <f t="shared" ref="N22" si="10">ROUND(L22*I22,0)</f>
        <v>0</v>
      </c>
      <c r="O22" s="2">
        <f t="shared" ref="O22" si="11">ROUND(L22+N22+M22,0)</f>
        <v>0</v>
      </c>
    </row>
    <row r="23" spans="1:16" s="22" customFormat="1" ht="42" customHeight="1" thickBot="1" x14ac:dyDescent="0.25">
      <c r="A23" s="31"/>
      <c r="B23" s="32"/>
      <c r="C23" s="32"/>
      <c r="D23" s="32"/>
      <c r="E23" s="32"/>
      <c r="F23" s="32"/>
      <c r="G23" s="32"/>
      <c r="H23" s="32"/>
      <c r="I23" s="32"/>
      <c r="J23" s="32"/>
      <c r="K23" s="32"/>
      <c r="L23" s="32"/>
      <c r="M23" s="50" t="s">
        <v>35</v>
      </c>
      <c r="N23" s="50"/>
      <c r="O23" s="28">
        <f>SUMIF(G:G,0%,L:L)</f>
        <v>0</v>
      </c>
    </row>
    <row r="24" spans="1:16" s="22" customFormat="1" ht="39" customHeight="1" thickBot="1" x14ac:dyDescent="0.25">
      <c r="A24" s="39" t="s">
        <v>24</v>
      </c>
      <c r="B24" s="40"/>
      <c r="C24" s="40"/>
      <c r="D24" s="40"/>
      <c r="E24" s="40"/>
      <c r="F24" s="40"/>
      <c r="G24" s="40"/>
      <c r="H24" s="40"/>
      <c r="I24" s="40"/>
      <c r="J24" s="40"/>
      <c r="K24" s="40"/>
      <c r="L24" s="40"/>
      <c r="M24" s="51" t="s">
        <v>10</v>
      </c>
      <c r="N24" s="51"/>
      <c r="O24" s="4">
        <f>SUMIF(G:G,5%,L:L)</f>
        <v>0</v>
      </c>
    </row>
    <row r="25" spans="1:16" s="22" customFormat="1" ht="30" customHeight="1" x14ac:dyDescent="0.2">
      <c r="A25" s="67" t="s">
        <v>42</v>
      </c>
      <c r="B25" s="68"/>
      <c r="C25" s="68"/>
      <c r="D25" s="68"/>
      <c r="E25" s="68"/>
      <c r="F25" s="68"/>
      <c r="G25" s="68"/>
      <c r="H25" s="68"/>
      <c r="I25" s="68"/>
      <c r="J25" s="68"/>
      <c r="K25" s="68"/>
      <c r="L25" s="69"/>
      <c r="M25" s="51" t="s">
        <v>11</v>
      </c>
      <c r="N25" s="51"/>
      <c r="O25" s="4">
        <f>SUMIF(G:G,19%,L:L)</f>
        <v>0</v>
      </c>
    </row>
    <row r="26" spans="1:16" s="22" customFormat="1" ht="30" customHeight="1" x14ac:dyDescent="0.2">
      <c r="A26" s="70"/>
      <c r="B26" s="70"/>
      <c r="C26" s="70"/>
      <c r="D26" s="70"/>
      <c r="E26" s="70"/>
      <c r="F26" s="70"/>
      <c r="G26" s="70"/>
      <c r="H26" s="70"/>
      <c r="I26" s="70"/>
      <c r="J26" s="70"/>
      <c r="K26" s="70"/>
      <c r="L26" s="70"/>
      <c r="M26" s="71" t="s">
        <v>7</v>
      </c>
      <c r="N26" s="72"/>
      <c r="O26" s="5">
        <f>SUM(O23:O25)</f>
        <v>0</v>
      </c>
    </row>
    <row r="27" spans="1:16" s="22" customFormat="1" ht="30" customHeight="1" x14ac:dyDescent="0.2">
      <c r="A27" s="70"/>
      <c r="B27" s="70"/>
      <c r="C27" s="70"/>
      <c r="D27" s="70"/>
      <c r="E27" s="70"/>
      <c r="F27" s="70"/>
      <c r="G27" s="70"/>
      <c r="H27" s="70"/>
      <c r="I27" s="70"/>
      <c r="J27" s="70"/>
      <c r="K27" s="70"/>
      <c r="L27" s="70"/>
      <c r="M27" s="73" t="s">
        <v>12</v>
      </c>
      <c r="N27" s="74"/>
      <c r="O27" s="4">
        <f>SUMIF(G:G,5%,M:M)</f>
        <v>0</v>
      </c>
    </row>
    <row r="28" spans="1:16" s="22" customFormat="1" ht="30" customHeight="1" x14ac:dyDescent="0.2">
      <c r="A28" s="70"/>
      <c r="B28" s="70"/>
      <c r="C28" s="70"/>
      <c r="D28" s="70"/>
      <c r="E28" s="70"/>
      <c r="F28" s="70"/>
      <c r="G28" s="70"/>
      <c r="H28" s="70"/>
      <c r="I28" s="70"/>
      <c r="J28" s="70"/>
      <c r="K28" s="70"/>
      <c r="L28" s="70"/>
      <c r="M28" s="73" t="s">
        <v>13</v>
      </c>
      <c r="N28" s="74"/>
      <c r="O28" s="4">
        <f>SUMIF(G:G,19%,M:M)</f>
        <v>0</v>
      </c>
    </row>
    <row r="29" spans="1:16" s="22" customFormat="1" ht="30" customHeight="1" x14ac:dyDescent="0.2">
      <c r="A29" s="70"/>
      <c r="B29" s="70"/>
      <c r="C29" s="70"/>
      <c r="D29" s="70"/>
      <c r="E29" s="70"/>
      <c r="F29" s="70"/>
      <c r="G29" s="70"/>
      <c r="H29" s="70"/>
      <c r="I29" s="70"/>
      <c r="J29" s="70"/>
      <c r="K29" s="70"/>
      <c r="L29" s="70"/>
      <c r="M29" s="71" t="s">
        <v>14</v>
      </c>
      <c r="N29" s="72"/>
      <c r="O29" s="5">
        <f>SUM(O27:O28)</f>
        <v>0</v>
      </c>
    </row>
    <row r="30" spans="1:16" s="22" customFormat="1" ht="30" customHeight="1" x14ac:dyDescent="0.2">
      <c r="A30" s="70"/>
      <c r="B30" s="70"/>
      <c r="C30" s="70"/>
      <c r="D30" s="70"/>
      <c r="E30" s="70"/>
      <c r="F30" s="70"/>
      <c r="G30" s="70"/>
      <c r="H30" s="70"/>
      <c r="I30" s="70"/>
      <c r="J30" s="70"/>
      <c r="K30" s="70"/>
      <c r="L30" s="70"/>
      <c r="M30" s="65" t="s">
        <v>33</v>
      </c>
      <c r="N30" s="66"/>
      <c r="O30" s="4">
        <f>SUMIF(I:I,8%,N:N)</f>
        <v>0</v>
      </c>
      <c r="P30" s="36"/>
    </row>
    <row r="31" spans="1:16" s="22" customFormat="1" ht="37.5" customHeight="1" x14ac:dyDescent="0.2">
      <c r="A31" s="70"/>
      <c r="B31" s="70"/>
      <c r="C31" s="70"/>
      <c r="D31" s="70"/>
      <c r="E31" s="70"/>
      <c r="F31" s="70"/>
      <c r="G31" s="70"/>
      <c r="H31" s="70"/>
      <c r="I31" s="70"/>
      <c r="J31" s="70"/>
      <c r="K31" s="70"/>
      <c r="L31" s="70"/>
      <c r="M31" s="63" t="s">
        <v>32</v>
      </c>
      <c r="N31" s="64"/>
      <c r="O31" s="5">
        <f>SUM(O30)</f>
        <v>0</v>
      </c>
      <c r="P31" s="36"/>
    </row>
    <row r="32" spans="1:16" s="22" customFormat="1" ht="44.25" customHeight="1" x14ac:dyDescent="0.2">
      <c r="A32" s="70"/>
      <c r="B32" s="70"/>
      <c r="C32" s="70"/>
      <c r="D32" s="70"/>
      <c r="E32" s="70"/>
      <c r="F32" s="70"/>
      <c r="G32" s="70"/>
      <c r="H32" s="70"/>
      <c r="I32" s="70"/>
      <c r="J32" s="70"/>
      <c r="K32" s="70"/>
      <c r="L32" s="70"/>
      <c r="M32" s="63" t="s">
        <v>15</v>
      </c>
      <c r="N32" s="64"/>
      <c r="O32" s="5">
        <f>+O26+O29+O31</f>
        <v>0</v>
      </c>
    </row>
    <row r="35" spans="1:4" x14ac:dyDescent="0.25">
      <c r="B35" s="27"/>
      <c r="C35" s="27"/>
    </row>
    <row r="36" spans="1:4" x14ac:dyDescent="0.25">
      <c r="B36" s="61"/>
      <c r="C36" s="61"/>
      <c r="D36" s="61"/>
    </row>
    <row r="37" spans="1:4" x14ac:dyDescent="0.25">
      <c r="B37" s="62"/>
      <c r="C37" s="62"/>
      <c r="D37" s="62"/>
    </row>
    <row r="38" spans="1:4" ht="15" customHeight="1" x14ac:dyDescent="0.25">
      <c r="A38" s="35"/>
      <c r="B38" s="60" t="s">
        <v>20</v>
      </c>
      <c r="C38" s="60"/>
      <c r="D38" s="60"/>
    </row>
    <row r="40" spans="1:4" x14ac:dyDescent="0.25">
      <c r="A40" s="23" t="s">
        <v>43</v>
      </c>
    </row>
  </sheetData>
  <sheetProtection algorithmName="SHA-512" hashValue="GIAh4/1E07TKyDsix3Su04DJdqrSgK4mofK8FLunwrtvWnlUD2X/hf9x6fZ5/PDcueNaFsBTTIOhELUl328xOw==" saltValue="G03nNElApiY5lXVuXcI65g==" spinCount="100000" sheet="1" selectLockedCells="1"/>
  <mergeCells count="29">
    <mergeCell ref="B3:M3"/>
    <mergeCell ref="B4:M5"/>
    <mergeCell ref="B38:D38"/>
    <mergeCell ref="B36:D37"/>
    <mergeCell ref="M32:N32"/>
    <mergeCell ref="M30:N30"/>
    <mergeCell ref="M31:N31"/>
    <mergeCell ref="A25:L32"/>
    <mergeCell ref="M25:N25"/>
    <mergeCell ref="M26:N26"/>
    <mergeCell ref="M27:N27"/>
    <mergeCell ref="M28:N28"/>
    <mergeCell ref="M29:N29"/>
    <mergeCell ref="N2:O2"/>
    <mergeCell ref="N3:O3"/>
    <mergeCell ref="N4:O4"/>
    <mergeCell ref="A24:L24"/>
    <mergeCell ref="A10:B10"/>
    <mergeCell ref="D14:G14"/>
    <mergeCell ref="D16:G16"/>
    <mergeCell ref="F10:G10"/>
    <mergeCell ref="L10:N10"/>
    <mergeCell ref="M23:N23"/>
    <mergeCell ref="M24:N24"/>
    <mergeCell ref="D12:G12"/>
    <mergeCell ref="A12:B16"/>
    <mergeCell ref="N5:O5"/>
    <mergeCell ref="A2:A5"/>
    <mergeCell ref="B2:M2"/>
  </mergeCells>
  <dataValidations count="1">
    <dataValidation type="whole" allowBlank="1" showInputMessage="1" showErrorMessage="1" sqref="F20:F22"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G20:G22</xm:sqref>
        </x14:dataValidation>
        <x14:dataValidation type="list" allowBlank="1" showInputMessage="1" showErrorMessage="1" xr:uid="{D84977D5-C6E8-43EF-8C87-C36B7DA8E1A5}">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2023-09-18T21:18:38Z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