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Documentos\VIGENCIA 2023\PROCESOS\2023\10 OCTUBRE\F-CD-312\PUBLICAR\"/>
    </mc:Choice>
  </mc:AlternateContent>
  <bookViews>
    <workbookView xWindow="0" yWindow="0" windowWidth="19200" windowHeight="7050"/>
  </bookViews>
  <sheets>
    <sheet name="Hoja1" sheetId="1" r:id="rId1"/>
    <sheet name="Hoja2" sheetId="2" state="hidden"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 r="J22" i="1"/>
  <c r="H22" i="1"/>
  <c r="K22" i="1" l="1"/>
  <c r="N22" i="1"/>
  <c r="M22" i="1"/>
  <c r="H20" i="1"/>
  <c r="O22" i="1" l="1"/>
  <c r="J20" i="1"/>
  <c r="L20" i="1"/>
  <c r="M20" i="1" s="1"/>
  <c r="O24" i="1"/>
  <c r="O27" i="1" s="1"/>
  <c r="N20" i="1" l="1"/>
  <c r="O20" i="1" s="1"/>
  <c r="K20" i="1"/>
  <c r="O30" i="1"/>
  <c r="O23" i="1"/>
  <c r="O31" i="1" l="1"/>
  <c r="O25" i="1" l="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<sst xmlns="http://schemas.openxmlformats.org/spreadsheetml/2006/main" count="49" uniqueCount="48">
  <si>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</si>
  <si>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</si>
  <si>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</si>
  <si>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</si>
  <si>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</si>
  <si>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</si>
  <si>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</si>
  <si>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</si>
  <si>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</si>
  <si>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</si>
  <si>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</si>
  <si>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</si>
  <si>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</si>
  <si>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</si>
  <si>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</si>
  <si>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</si>
  <si>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</si>
  <si>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</si>
  <si>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</si>
  <si>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</si>
  <si>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</si>
  <si>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</si>
  <si>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</si>
  <si>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</si>
  <si>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</si>
  <si>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</si>
  <si>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</si>
  <si>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</si>
  <si>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</si>
  <si>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</si>
  <si>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</si>
  <si>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UNIDAD</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</si>
  <si>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</si>
  <si>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</si>
  <si>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</si>
  <si>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</si>
  <si>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</si>
  <si>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</si>
  <si>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</si>
  <si>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</si>
  <si>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</si>
  <si>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</si>
  <si>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</si>
  <si>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</si>
  <si>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</si>
  <si>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GLOBAL</t>
  </si>
  <si>
    <t>Mantenimiento preventivo y/o correctivo a:
Sistema Altamente Automatizado HAS 200 de SMC.
(51084 SISTEMA HAS- 200 ESTACION DE PRODUCCION 1a
#2 REF. SA 15200, 51085 SISTEMA HAS- 200 ESTACION DE
PRODUCCION 2a #3 REF. SA 15300, 51086 SISTEMA HAS-
200 ESTACION DE MEDICION 1a #5 REF. SA
15500, 51087 SISTEMA HAS- 200 ESTACION DE
COLOCACION DE TAPA #7 REF. SAI 5700, 51088 SISTEMA
HAS- 200 ESTACION DE ALMACENAJEVERTICAL #8 REF.
SAI 5800, 51089 SISTEMA HAS- 200 ESTACION DE
PALETIZADO Y EXPEDICIONES #10 REF. SAI
5000, 51090 SISTEMA HAS- 200 ARMARIO DE CONTROL #12
REF SAI 5950 INCLUYE TOMA GENERAL DE AIRE Y RED
ELECTRICA, 51091 SISTEMA HAS-200 PLC COMUNICATION
RSLinx OEM OPC SERVER 9355-WABOEMENE REF SA
15060, 51092 SISTEMA HAS-200 PLC PROGRAMING
LANGUAJE RS-Logix 5000 mini INGLES 9324-RLD200ENE
REF SA 15061, 51093 SISTEMA HAS-200 3D-SUPRA
SOFWARE DE SUPERVISION EN 3 DIMENCIONES REF SA
15062, 51094 SISTEMA HAS-200 ED-MES MANUFACTURING
EXECUTION SYSTEM EDUCATIVO REF SA
15063, 51095 SISTEMA HAS-200 SOFWARE PROGRAM
DRIVERS &amp; CABLE REF SA 15075, 51096 SISTEMA HAS-200
COMPRESOR SILENCIOSO REF SA 15065, 51597 ESTACION
DE PRODUCCION #3 REF SAI 5400, 51598 ESTACION DE
MEDICION #2 REF SAI 5600, 51599 ESTACION DE
ALIMENTACION MULTICOLOR #1 REF SAI
5100, 51600 ESTACION DE MATERIA PRIMA REF SAI
5980, 54259 ESTACION DE AIRE CALIENTE), nivel general y
de cada una de las estaciones, inspección y revisión del buen
funcionamiento del sistema. Incluye:
- Filtros: limpieza, verificacion y purga de filtros de aire.
- Estaciones: limpieza general de polvo y mugre, tension de
cintas transportadoras; estado de rodamiento y engrase; estado
motores y conexiones eléctricas. incluye el cambio de
rodamientos de la banda de las estaciones 4 y 6.
- Línea de distribución de aire: verificación de conexiones y
escapes de aire.
- Actuadores: Ajuste de reguladores de caudal, tornillos y
calibración de posiciones. . Tableros Eléctricos: Conexiones
ajustadas, revision y limpieza de contactores; estado pulsadores,
luces, gabinetes, limpieza de contactos y bobinas con líquido
apropiado, eliminacion de óxidos y sulfatos.
- Actualización sistema de aíre comprimido: Compresor
Silencioso.
- Configuración y reinicio del sistema. Mantenimiento del sistema
operativo del computador portatil, incluye configuración y reinicio
del Sistema Edmes y 3D Supra (con la licencia que actualmente
esta instalada en el Sistema).
- Entrenamiento manejo sistema HAS-200.</t>
  </si>
  <si>
    <t>BOLSA DE RESPUESTOS POR VALOR DE 4´998.000 IVA
INCLUIDO CON EL FIN DE CUBRIR CUALQUIER PIEZA O
REPUESTO NO CONTEMPLADO EN LAS
ESPECIFICACIONES Y SEA REQUERIDO EN LOS
MANTENIMIENTOS PREVENTIVOS Y CORRECTIVOS EN
ALGUNO DE LOS EQUIPOS DEL LABORATORIO HASS 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</si>
</sst>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43" fontId="3" fillId="0" borderId="28" xfId="3" applyFont="1" applyFill="1" applyBorder="1" applyAlignment="1" applyProtection="1">
      <alignment horizontal="center" vertical="center"/>
      <protection hidden="1"/>
    </xf>
    <xf numFmtId="43" fontId="3" fillId="0" borderId="2" xfId="3" applyFont="1" applyFill="1" applyBorder="1" applyAlignment="1" applyProtection="1">
      <alignment horizontal="center" vertical="center"/>
      <protection hidden="1"/>
    </xf>
    <xf numFmtId="1" fontId="12" fillId="35" borderId="28" xfId="3" applyNumberFormat="1" applyFont="1" applyFill="1" applyBorder="1" applyAlignment="1" applyProtection="1">
      <alignment horizontal="center" vertical="center"/>
      <protection locked="0"/>
    </xf>
    <xf numFmtId="1" fontId="12" fillId="35" borderId="2" xfId="3" applyNumberFormat="1" applyFont="1" applyFill="1" applyBorder="1" applyAlignment="1" applyProtection="1">
      <alignment horizontal="center" vertical="center"/>
      <protection locked="0"/>
    </xf>
    <xf numFmtId="9" fontId="3" fillId="35" borderId="28" xfId="1" applyFont="1" applyFill="1" applyBorder="1" applyAlignment="1" applyProtection="1">
      <alignment horizontal="center" vertical="center"/>
      <protection locked="0"/>
    </xf>
    <xf numFmtId="9" fontId="3" fillId="35" borderId="2" xfId="1" applyFont="1" applyFill="1" applyBorder="1" applyAlignment="1" applyProtection="1">
      <alignment horizontal="center" vertical="center"/>
      <protection locked="0"/>
    </xf>
    <xf numFmtId="0" fontId="3" fillId="0" borderId="28"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35" borderId="28" xfId="0" applyFont="1" applyFill="1" applyBorder="1" applyAlignment="1" applyProtection="1">
      <alignment horizontal="center" vertical="center" wrapText="1"/>
      <protection locked="0"/>
    </xf>
    <xf numFmtId="0" fontId="3" fillId="35" borderId="2" xfId="0" applyFont="1" applyFill="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1" fillId="0" borderId="28" xfId="0" applyFont="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tabSelected="1" topLeftCell="A19" zoomScale="70" zoomScaleNormal="70" zoomScaleSheetLayoutView="70" zoomScalePageLayoutView="55" workbookViewId="0">
      <selection activeCell="B36" sqref="B36:C37"/>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6"/>
      <c r="B2" s="66" t="s">
        <v>0</v>
      </c>
      <c r="C2" s="66"/>
      <c r="D2" s="66"/>
      <c r="E2" s="66"/>
      <c r="F2" s="66"/>
      <c r="G2" s="66"/>
      <c r="H2" s="66"/>
      <c r="I2" s="66"/>
      <c r="J2" s="66"/>
      <c r="K2" s="66"/>
      <c r="L2" s="66"/>
      <c r="M2" s="66"/>
      <c r="N2" s="55" t="s">
        <v>1</v>
      </c>
      <c r="O2" s="55"/>
    </row>
    <row r="3" spans="1:15" ht="15.75" customHeight="1" x14ac:dyDescent="0.25">
      <c r="A3" s="56"/>
      <c r="B3" s="66" t="s">
        <v>2</v>
      </c>
      <c r="C3" s="66"/>
      <c r="D3" s="66"/>
      <c r="E3" s="66"/>
      <c r="F3" s="66"/>
      <c r="G3" s="66"/>
      <c r="H3" s="66"/>
      <c r="I3" s="66"/>
      <c r="J3" s="66"/>
      <c r="K3" s="66"/>
      <c r="L3" s="66"/>
      <c r="M3" s="66"/>
      <c r="N3" s="55" t="s">
        <v>3</v>
      </c>
      <c r="O3" s="55"/>
    </row>
    <row r="4" spans="1:15" ht="16.5" customHeight="1" x14ac:dyDescent="0.25">
      <c r="A4" s="56"/>
      <c r="B4" s="66" t="s">
        <v>4</v>
      </c>
      <c r="C4" s="66"/>
      <c r="D4" s="66"/>
      <c r="E4" s="66"/>
      <c r="F4" s="66"/>
      <c r="G4" s="66"/>
      <c r="H4" s="66"/>
      <c r="I4" s="66"/>
      <c r="J4" s="66"/>
      <c r="K4" s="66"/>
      <c r="L4" s="66"/>
      <c r="M4" s="66"/>
      <c r="N4" s="55" t="s">
        <v>5</v>
      </c>
      <c r="O4" s="55"/>
    </row>
    <row r="5" spans="1:15" ht="15" customHeight="1" x14ac:dyDescent="0.25">
      <c r="A5" s="56"/>
      <c r="B5" s="66"/>
      <c r="C5" s="66"/>
      <c r="D5" s="66"/>
      <c r="E5" s="66"/>
      <c r="F5" s="66"/>
      <c r="G5" s="66"/>
      <c r="H5" s="66"/>
      <c r="I5" s="66"/>
      <c r="J5" s="66"/>
      <c r="K5" s="66"/>
      <c r="L5" s="66"/>
      <c r="M5" s="66"/>
      <c r="N5" s="55" t="s">
        <v>6</v>
      </c>
      <c r="O5" s="55"/>
    </row>
    <row r="7" spans="1:15" x14ac:dyDescent="0.25">
      <c r="A7" s="11" t="s">
        <v>7</v>
      </c>
    </row>
    <row r="8" spans="1:15" x14ac:dyDescent="0.25">
      <c r="A8" s="11"/>
    </row>
    <row r="9" spans="1:15" x14ac:dyDescent="0.25">
      <c r="A9" s="12" t="s">
        <v>8</v>
      </c>
    </row>
    <row r="10" spans="1:15" ht="25.5" customHeight="1" x14ac:dyDescent="0.25">
      <c r="A10" s="73" t="s">
        <v>9</v>
      </c>
      <c r="B10" s="73"/>
      <c r="C10" s="13"/>
      <c r="E10" s="14" t="s">
        <v>10</v>
      </c>
      <c r="F10" s="75"/>
      <c r="G10" s="76"/>
      <c r="K10" s="15" t="s">
        <v>11</v>
      </c>
      <c r="L10" s="77"/>
      <c r="M10" s="78"/>
      <c r="N10" s="79"/>
    </row>
    <row r="11" spans="1:15" ht="15.75" thickBot="1" x14ac:dyDescent="0.3">
      <c r="A11" s="13"/>
      <c r="B11" s="13"/>
      <c r="C11" s="13"/>
      <c r="E11" s="16"/>
      <c r="F11" s="16"/>
      <c r="G11" s="16"/>
      <c r="K11" s="17"/>
      <c r="L11" s="18"/>
      <c r="M11" s="18"/>
      <c r="N11" s="18"/>
    </row>
    <row r="12" spans="1:15" ht="30.75" customHeight="1" thickBot="1" x14ac:dyDescent="0.3">
      <c r="A12" s="60" t="s">
        <v>12</v>
      </c>
      <c r="B12" s="61"/>
      <c r="C12" s="19"/>
      <c r="D12" s="57" t="s">
        <v>13</v>
      </c>
      <c r="E12" s="58"/>
      <c r="F12" s="58"/>
      <c r="G12" s="59"/>
      <c r="H12" s="7"/>
      <c r="I12" s="27"/>
      <c r="J12" s="27"/>
      <c r="K12" s="17"/>
    </row>
    <row r="13" spans="1:15" ht="15.75" thickBot="1" x14ac:dyDescent="0.3">
      <c r="A13" s="62"/>
      <c r="B13" s="63"/>
      <c r="C13" s="19"/>
      <c r="D13" s="18"/>
      <c r="E13" s="16"/>
      <c r="F13" s="16"/>
      <c r="G13" s="16"/>
      <c r="K13" s="17"/>
    </row>
    <row r="14" spans="1:15" ht="30" customHeight="1" thickBot="1" x14ac:dyDescent="0.3">
      <c r="A14" s="62"/>
      <c r="B14" s="63"/>
      <c r="C14" s="19"/>
      <c r="D14" s="57" t="s">
        <v>14</v>
      </c>
      <c r="E14" s="58"/>
      <c r="F14" s="58"/>
      <c r="G14" s="59"/>
      <c r="H14" s="7"/>
      <c r="I14" s="27"/>
      <c r="J14" s="27"/>
      <c r="K14" s="17"/>
    </row>
    <row r="15" spans="1:15" ht="18.75" customHeight="1" thickBot="1" x14ac:dyDescent="0.3">
      <c r="A15" s="62"/>
      <c r="B15" s="63"/>
      <c r="C15" s="19"/>
      <c r="E15" s="16"/>
      <c r="F15" s="16"/>
      <c r="G15" s="16"/>
      <c r="K15" s="17"/>
    </row>
    <row r="16" spans="1:15" ht="24" customHeight="1" thickBot="1" x14ac:dyDescent="0.3">
      <c r="A16" s="64"/>
      <c r="B16" s="65"/>
      <c r="C16" s="19"/>
      <c r="D16" s="57" t="s">
        <v>15</v>
      </c>
      <c r="E16" s="58"/>
      <c r="F16" s="58"/>
      <c r="G16" s="59"/>
      <c r="H16" s="7"/>
      <c r="I16" s="27"/>
      <c r="J16" s="27"/>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380.25" customHeight="1" x14ac:dyDescent="0.25">
      <c r="A20" s="41">
        <v>1</v>
      </c>
      <c r="B20" s="87" t="s">
        <v>46</v>
      </c>
      <c r="C20" s="43"/>
      <c r="D20" s="45">
        <v>1</v>
      </c>
      <c r="E20" s="47" t="s">
        <v>31</v>
      </c>
      <c r="F20" s="37"/>
      <c r="G20" s="39">
        <v>0</v>
      </c>
      <c r="H20" s="35">
        <f>+ROUND(F20*G20,0)</f>
        <v>0</v>
      </c>
      <c r="I20" s="39">
        <v>0</v>
      </c>
      <c r="J20" s="35">
        <f t="shared" ref="J20:J22" si="0">ROUND(F20*I20,0)</f>
        <v>0</v>
      </c>
      <c r="K20" s="35">
        <f t="shared" ref="K20:K22" si="1">ROUND(F20+H20+J20,0)</f>
        <v>0</v>
      </c>
      <c r="L20" s="35">
        <f t="shared" ref="L20:L22" si="2">ROUND(F20*D20,0)</f>
        <v>0</v>
      </c>
      <c r="M20" s="35">
        <f t="shared" ref="M20:M22" si="3">ROUND(L20*G20,0)</f>
        <v>0</v>
      </c>
      <c r="N20" s="35">
        <f t="shared" ref="N20:N22" si="4">ROUND(L20*I20,0)</f>
        <v>0</v>
      </c>
      <c r="O20" s="35">
        <f t="shared" ref="O20:O22" si="5">ROUND(L20+N20+M20,0)</f>
        <v>0</v>
      </c>
    </row>
    <row r="21" spans="1:15" s="22" customFormat="1" ht="409.6" customHeight="1" x14ac:dyDescent="0.25">
      <c r="A21" s="42"/>
      <c r="B21" s="68"/>
      <c r="C21" s="44"/>
      <c r="D21" s="46"/>
      <c r="E21" s="48"/>
      <c r="F21" s="38"/>
      <c r="G21" s="40"/>
      <c r="H21" s="36"/>
      <c r="I21" s="40"/>
      <c r="J21" s="36"/>
      <c r="K21" s="36"/>
      <c r="L21" s="36"/>
      <c r="M21" s="36"/>
      <c r="N21" s="36"/>
      <c r="O21" s="36"/>
    </row>
    <row r="22" spans="1:15" s="22" customFormat="1" ht="146.25" customHeight="1" x14ac:dyDescent="0.25">
      <c r="A22" s="29">
        <v>2</v>
      </c>
      <c r="B22" s="88" t="s">
        <v>47</v>
      </c>
      <c r="C22" s="30"/>
      <c r="D22" s="23">
        <v>1</v>
      </c>
      <c r="E22" s="31" t="s">
        <v>45</v>
      </c>
      <c r="F22" s="32"/>
      <c r="G22" s="26">
        <v>0</v>
      </c>
      <c r="H22" s="1">
        <f>+ROUND(F22*G22,0)</f>
        <v>0</v>
      </c>
      <c r="I22" s="26">
        <v>0</v>
      </c>
      <c r="J22" s="1">
        <f t="shared" si="0"/>
        <v>0</v>
      </c>
      <c r="K22" s="1">
        <f t="shared" si="1"/>
        <v>0</v>
      </c>
      <c r="L22" s="1">
        <f t="shared" si="2"/>
        <v>0</v>
      </c>
      <c r="M22" s="1">
        <f t="shared" si="3"/>
        <v>0</v>
      </c>
      <c r="N22" s="1">
        <f t="shared" si="4"/>
        <v>0</v>
      </c>
      <c r="O22" s="2">
        <f t="shared" si="5"/>
        <v>0</v>
      </c>
    </row>
    <row r="23" spans="1:15" s="22" customFormat="1" ht="42" customHeight="1" thickBot="1" x14ac:dyDescent="0.25">
      <c r="A23" s="19"/>
      <c r="B23" s="82"/>
      <c r="C23" s="82"/>
      <c r="D23" s="82"/>
      <c r="E23" s="82"/>
      <c r="F23" s="82"/>
      <c r="G23" s="82"/>
      <c r="H23" s="82"/>
      <c r="I23" s="82"/>
      <c r="J23" s="82"/>
      <c r="K23" s="82"/>
      <c r="L23" s="82"/>
      <c r="M23" s="83" t="s">
        <v>32</v>
      </c>
      <c r="N23" s="83"/>
      <c r="O23" s="28">
        <f>SUMIF(G:G,0%,L:L)</f>
        <v>0</v>
      </c>
    </row>
    <row r="24" spans="1:15" s="22" customFormat="1" ht="39" customHeight="1" thickBot="1" x14ac:dyDescent="0.25">
      <c r="A24" s="71" t="s">
        <v>33</v>
      </c>
      <c r="B24" s="72"/>
      <c r="C24" s="72"/>
      <c r="D24" s="72"/>
      <c r="E24" s="72"/>
      <c r="F24" s="72"/>
      <c r="G24" s="72"/>
      <c r="H24" s="72"/>
      <c r="I24" s="72"/>
      <c r="J24" s="72"/>
      <c r="K24" s="72"/>
      <c r="L24" s="72"/>
      <c r="M24" s="84" t="s">
        <v>34</v>
      </c>
      <c r="N24" s="84"/>
      <c r="O24" s="4">
        <f>SUMIF(G:G,5%,L:L)</f>
        <v>0</v>
      </c>
    </row>
    <row r="25" spans="1:15" s="22" customFormat="1" ht="30" customHeight="1" x14ac:dyDescent="0.2">
      <c r="A25" s="67" t="s">
        <v>35</v>
      </c>
      <c r="B25" s="68"/>
      <c r="C25" s="68"/>
      <c r="D25" s="68"/>
      <c r="E25" s="68"/>
      <c r="F25" s="68"/>
      <c r="G25" s="68"/>
      <c r="H25" s="68"/>
      <c r="I25" s="68"/>
      <c r="J25" s="68"/>
      <c r="K25" s="68"/>
      <c r="L25" s="69"/>
      <c r="M25" s="84" t="s">
        <v>36</v>
      </c>
      <c r="N25" s="84"/>
      <c r="O25" s="4">
        <f>SUMIF(G:G,19%,L:L)</f>
        <v>0</v>
      </c>
    </row>
    <row r="26" spans="1:15" s="22" customFormat="1" ht="30" customHeight="1" x14ac:dyDescent="0.2">
      <c r="A26" s="70"/>
      <c r="B26" s="70"/>
      <c r="C26" s="70"/>
      <c r="D26" s="70"/>
      <c r="E26" s="70"/>
      <c r="F26" s="70"/>
      <c r="G26" s="70"/>
      <c r="H26" s="70"/>
      <c r="I26" s="70"/>
      <c r="J26" s="70"/>
      <c r="K26" s="70"/>
      <c r="L26" s="70"/>
      <c r="M26" s="49" t="s">
        <v>27</v>
      </c>
      <c r="N26" s="50"/>
      <c r="O26" s="5">
        <f>SUM(O23:O25)</f>
        <v>0</v>
      </c>
    </row>
    <row r="27" spans="1:15" s="22" customFormat="1" ht="30" customHeight="1" x14ac:dyDescent="0.2">
      <c r="A27" s="70"/>
      <c r="B27" s="70"/>
      <c r="C27" s="70"/>
      <c r="D27" s="70"/>
      <c r="E27" s="70"/>
      <c r="F27" s="70"/>
      <c r="G27" s="70"/>
      <c r="H27" s="70"/>
      <c r="I27" s="70"/>
      <c r="J27" s="70"/>
      <c r="K27" s="70"/>
      <c r="L27" s="70"/>
      <c r="M27" s="85" t="s">
        <v>37</v>
      </c>
      <c r="N27" s="86"/>
      <c r="O27" s="6">
        <f>ROUND(O24*5%,0)</f>
        <v>0</v>
      </c>
    </row>
    <row r="28" spans="1:15" s="22" customFormat="1" ht="30" customHeight="1" x14ac:dyDescent="0.2">
      <c r="A28" s="70"/>
      <c r="B28" s="70"/>
      <c r="C28" s="70"/>
      <c r="D28" s="70"/>
      <c r="E28" s="70"/>
      <c r="F28" s="70"/>
      <c r="G28" s="70"/>
      <c r="H28" s="70"/>
      <c r="I28" s="70"/>
      <c r="J28" s="70"/>
      <c r="K28" s="70"/>
      <c r="L28" s="70"/>
      <c r="M28" s="85" t="s">
        <v>38</v>
      </c>
      <c r="N28" s="86"/>
      <c r="O28" s="4">
        <f>ROUND(O25*19%,0)</f>
        <v>0</v>
      </c>
    </row>
    <row r="29" spans="1:15" s="22" customFormat="1" ht="30" customHeight="1" x14ac:dyDescent="0.2">
      <c r="A29" s="70"/>
      <c r="B29" s="70"/>
      <c r="C29" s="70"/>
      <c r="D29" s="70"/>
      <c r="E29" s="70"/>
      <c r="F29" s="70"/>
      <c r="G29" s="70"/>
      <c r="H29" s="70"/>
      <c r="I29" s="70"/>
      <c r="J29" s="70"/>
      <c r="K29" s="70"/>
      <c r="L29" s="70"/>
      <c r="M29" s="49" t="s">
        <v>39</v>
      </c>
      <c r="N29" s="50"/>
      <c r="O29" s="5">
        <f>SUM(O27:O28)</f>
        <v>0</v>
      </c>
    </row>
    <row r="30" spans="1:15" s="22" customFormat="1" ht="30" customHeight="1" x14ac:dyDescent="0.2">
      <c r="A30" s="70"/>
      <c r="B30" s="70"/>
      <c r="C30" s="70"/>
      <c r="D30" s="70"/>
      <c r="E30" s="70"/>
      <c r="F30" s="70"/>
      <c r="G30" s="70"/>
      <c r="H30" s="70"/>
      <c r="I30" s="70"/>
      <c r="J30" s="70"/>
      <c r="K30" s="70"/>
      <c r="L30" s="70"/>
      <c r="M30" s="53" t="s">
        <v>40</v>
      </c>
      <c r="N30" s="54"/>
      <c r="O30" s="4">
        <f>SUMIF(I:I,8%,N:N)</f>
        <v>0</v>
      </c>
    </row>
    <row r="31" spans="1:15" s="22" customFormat="1" ht="37.5" customHeight="1" x14ac:dyDescent="0.2">
      <c r="A31" s="70"/>
      <c r="B31" s="70"/>
      <c r="C31" s="70"/>
      <c r="D31" s="70"/>
      <c r="E31" s="70"/>
      <c r="F31" s="70"/>
      <c r="G31" s="70"/>
      <c r="H31" s="70"/>
      <c r="I31" s="70"/>
      <c r="J31" s="70"/>
      <c r="K31" s="70"/>
      <c r="L31" s="70"/>
      <c r="M31" s="51" t="s">
        <v>41</v>
      </c>
      <c r="N31" s="52"/>
      <c r="O31" s="5">
        <f>SUM(O30)</f>
        <v>0</v>
      </c>
    </row>
    <row r="32" spans="1:15" s="22" customFormat="1" ht="44.25" customHeight="1" x14ac:dyDescent="0.2">
      <c r="A32" s="70"/>
      <c r="B32" s="70"/>
      <c r="C32" s="70"/>
      <c r="D32" s="70"/>
      <c r="E32" s="70"/>
      <c r="F32" s="70"/>
      <c r="G32" s="70"/>
      <c r="H32" s="70"/>
      <c r="I32" s="70"/>
      <c r="J32" s="70"/>
      <c r="K32" s="70"/>
      <c r="L32" s="70"/>
      <c r="M32" s="51" t="s">
        <v>42</v>
      </c>
      <c r="N32" s="52"/>
      <c r="O32" s="5">
        <f>+O26+O29+O31</f>
        <v>0</v>
      </c>
    </row>
    <row r="35" spans="1:9" x14ac:dyDescent="0.25">
      <c r="B35" s="34"/>
      <c r="C35" s="34"/>
    </row>
    <row r="36" spans="1:9" x14ac:dyDescent="0.25">
      <c r="B36" s="80"/>
      <c r="C36" s="80"/>
    </row>
    <row r="37" spans="1:9" ht="15.75" thickBot="1" x14ac:dyDescent="0.3">
      <c r="B37" s="81"/>
      <c r="C37" s="81"/>
    </row>
    <row r="38" spans="1:9" x14ac:dyDescent="0.25">
      <c r="B38" s="74" t="s">
        <v>43</v>
      </c>
      <c r="C38" s="74"/>
    </row>
    <row r="40" spans="1:9" x14ac:dyDescent="0.25">
      <c r="A40" s="24" t="s">
        <v>44</v>
      </c>
    </row>
    <row r="41" spans="1:9" x14ac:dyDescent="0.25">
      <c r="I41" s="33"/>
    </row>
  </sheetData>
  <sheetProtection algorithmName="SHA-512" hashValue="j5DxVz+voEHeQD/DInHJf0kByEJYODVRvGaleBCJVT0MxJMwGx4NNm1bVZH0StxtD5PDcVxHMagM0DvQcxIdhg==" saltValue="nPEaUwOW9upQ5Mr1DDj8qw==" spinCount="100000" sheet="1" scenarios="1" selectLockedCells="1"/>
  <mergeCells count="45">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 ref="A2:A5"/>
    <mergeCell ref="D12:G12"/>
    <mergeCell ref="A12:B16"/>
    <mergeCell ref="B2:M2"/>
    <mergeCell ref="B3:M3"/>
    <mergeCell ref="B4:M5"/>
    <mergeCell ref="M29:N29"/>
    <mergeCell ref="M32:N32"/>
    <mergeCell ref="M30:N30"/>
    <mergeCell ref="M31:N31"/>
    <mergeCell ref="N2:O2"/>
    <mergeCell ref="N3:O3"/>
    <mergeCell ref="N4:O4"/>
    <mergeCell ref="N5:O5"/>
    <mergeCell ref="B20:B21"/>
    <mergeCell ref="A20:A21"/>
    <mergeCell ref="C20:C21"/>
    <mergeCell ref="D20:D21"/>
    <mergeCell ref="E20:E21"/>
    <mergeCell ref="F20:F21"/>
    <mergeCell ref="G20:G21"/>
    <mergeCell ref="H20:H21"/>
    <mergeCell ref="I20:I21"/>
    <mergeCell ref="J20:J21"/>
    <mergeCell ref="K20:K21"/>
    <mergeCell ref="L20:L21"/>
    <mergeCell ref="M20:M21"/>
    <mergeCell ref="N20:N21"/>
    <mergeCell ref="O20:O21"/>
  </mergeCells>
  <dataValidations count="1">
    <dataValidation type="whole" allowBlank="1" showInputMessage="1" showErrorMessage="1" sqref="F20 F22">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 G22</xm:sqref>
        </x14:dataValidation>
        <x14:dataValidation type="list" allowBlank="1" showInputMessage="1" showErrorMessage="1">
          <x14:formula1>
            <xm:f>Hoja2!$F$7:$F$8</xm:f>
          </x14:formula1>
          <xm:sqref>I20 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f77f2dd4-ab50-435b-ab4d-6167261064d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6" ma:contentTypeDescription="Create a new document." ma:contentTypeScope="" ma:versionID="60b7753d23551b14c55649795ef8f48d">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28a0fb2741e97655dda298724db9992a"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www.w3.org/XML/1998/namespace"/>
    <ds:schemaRef ds:uri="f77f2dd4-ab50-435b-ab4d-6167261064db"/>
    <ds:schemaRef ds:uri="8e2a4ddb-55b4-4487-b2cb-514bc0fbe095"/>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schemas.microsoft.com/sharepoint/v3"/>
    <ds:schemaRef ds:uri="http://purl.org/dc/dcmitype/"/>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9EAA3BF5-05A6-421C-9446-D74508C121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GIOVANA ASTRID MOLINA RIVERA</cp:lastModifiedBy>
  <cp:revision/>
  <dcterms:created xsi:type="dcterms:W3CDTF">2017-04-28T13:22:52Z</dcterms:created>
  <dcterms:modified xsi:type="dcterms:W3CDTF">2023-10-04T16:15:56Z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