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97 DE 2023/PUBLICACION/"/>
    </mc:Choice>
  </mc:AlternateContent>
  <xr:revisionPtr revIDLastSave="47" documentId="11_33E0EF388BECC71BB376BF7925DCAEBCAD287FC2" xr6:coauthVersionLast="47" xr6:coauthVersionMax="47" xr10:uidLastSave="{1E3CD088-6FA3-4788-BC63-B19B5B365A82}"/>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<sst xmlns="http://schemas.openxmlformats.org/spreadsheetml/2006/main" count="54" uniqueCount="52">
  <si>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</si>
  <si>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</si>
  <si>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</si>
  <si>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</si>
  <si>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</si>
  <si>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</si>
  <si>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</si>
  <si>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</si>
  <si>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</si>
  <si>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</si>
  <si>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</si>
  <si>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</si>
  <si>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</si>
  <si>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</si>
  <si>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</si>
  <si>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</si>
  <si>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</si>
  <si>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</si>
  <si>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</si>
  <si>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</si>
  <si>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</si>
  <si>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</si>
  <si>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</si>
  <si>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</si>
  <si>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</si>
  <si>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</si>
  <si>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</si>
  <si>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</si>
  <si>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</si>
  <si>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</si>
  <si>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</si>
  <si>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</si>
  <si>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</si>
  <si>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</si>
  <si>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</si>
  <si>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</si>
  <si>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</si>
  <si>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</si>
  <si>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</si>
  <si>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</si>
  <si>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</si>
  <si>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</si>
  <si>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</si>
  <si>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</si>
  <si>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</si>
  <si>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</si>
  <si>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</si>
  <si>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</si>
  <si>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</si>
  <si>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</si>
  <si>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Solido 80 gr y liquido 500 ml. SOLIDO: Pastel Horneado de pollo 80gr LIQUIDO: Jugo sellado en botella plástica 500ml Chocolatina Jet pequeña FRUTA: Fruta Cosecha (puede ser mandarina o manzana)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</si>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</sst>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topLeftCell="B1"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47</v>
      </c>
      <c r="O4" s="53"/>
    </row>
    <row r="5" spans="1:15" ht="15" customHeight="1" x14ac:dyDescent="0.25">
      <c r="A5" s="51"/>
      <c r="B5" s="52"/>
      <c r="C5" s="52"/>
      <c r="D5" s="52"/>
      <c r="E5" s="52"/>
      <c r="F5" s="52"/>
      <c r="G5" s="52"/>
      <c r="H5" s="52"/>
      <c r="I5" s="52"/>
      <c r="J5" s="52"/>
      <c r="K5" s="52"/>
      <c r="L5" s="52"/>
      <c r="M5" s="52"/>
      <c r="N5" s="53" t="s">
        <v>48</v>
      </c>
      <c r="O5" s="53"/>
    </row>
    <row r="7" spans="1:15" x14ac:dyDescent="0.25">
      <c r="A7" s="5" t="s">
        <v>5</v>
      </c>
    </row>
    <row r="8" spans="1:15" ht="9.9499999999999993" customHeight="1" x14ac:dyDescent="0.25">
      <c r="A8" s="6"/>
    </row>
    <row r="9" spans="1:15" ht="30" customHeight="1" x14ac:dyDescent="0.25">
      <c r="A9" s="73" t="s">
        <v>6</v>
      </c>
      <c r="B9" s="74"/>
      <c r="D9" s="58" t="s">
        <v>7</v>
      </c>
      <c r="E9" s="59"/>
      <c r="F9" s="60"/>
      <c r="G9" s="61"/>
      <c r="H9" s="61"/>
      <c r="I9" s="62"/>
      <c r="K9" s="58" t="s">
        <v>8</v>
      </c>
      <c r="L9" s="59"/>
      <c r="M9" s="56"/>
      <c r="N9" s="57"/>
    </row>
    <row r="10" spans="1:15" ht="8.25" customHeight="1" x14ac:dyDescent="0.25">
      <c r="A10" s="75"/>
      <c r="B10" s="76"/>
      <c r="C10" s="7"/>
      <c r="E10" s="8"/>
      <c r="F10" s="8"/>
      <c r="M10" s="8"/>
      <c r="N10" s="2"/>
    </row>
    <row r="11" spans="1:15" ht="30" customHeight="1" x14ac:dyDescent="0.25">
      <c r="A11" s="77"/>
      <c r="B11" s="78"/>
      <c r="D11" s="58" t="s">
        <v>9</v>
      </c>
      <c r="E11" s="59"/>
      <c r="F11" s="60"/>
      <c r="G11" s="61"/>
      <c r="H11" s="61"/>
      <c r="I11" s="62"/>
      <c r="K11" s="58" t="s">
        <v>10</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04.25" customHeight="1" thickBot="1" x14ac:dyDescent="0.3">
      <c r="A14" s="28">
        <v>1</v>
      </c>
      <c r="B14" s="30" t="s">
        <v>50</v>
      </c>
      <c r="C14" s="13"/>
      <c r="D14" s="10">
        <v>1</v>
      </c>
      <c r="E14" s="14" t="s">
        <v>51</v>
      </c>
      <c r="F14" s="15"/>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79" t="s">
        <v>26</v>
      </c>
      <c r="B15" s="80"/>
      <c r="C15" s="80"/>
      <c r="D15" s="80"/>
      <c r="E15" s="80"/>
      <c r="F15" s="80"/>
      <c r="G15" s="80"/>
      <c r="H15" s="80"/>
      <c r="I15" s="80"/>
      <c r="J15" s="80"/>
      <c r="K15" s="80"/>
      <c r="L15" s="91" t="s">
        <v>27</v>
      </c>
      <c r="M15" s="92"/>
      <c r="N15" s="92"/>
      <c r="O15" s="38">
        <f>SUMIF(G:G,0%,L:L)+SUMIF(G:G,"",L:L)</f>
        <v>0</v>
      </c>
    </row>
    <row r="16" spans="1:15" s="9" customFormat="1" ht="39" customHeight="1" x14ac:dyDescent="0.25">
      <c r="A16" s="63" t="s">
        <v>49</v>
      </c>
      <c r="B16" s="64"/>
      <c r="C16" s="64"/>
      <c r="D16" s="64"/>
      <c r="E16" s="64"/>
      <c r="F16" s="64"/>
      <c r="G16" s="64"/>
      <c r="H16" s="64"/>
      <c r="I16" s="64"/>
      <c r="J16" s="64"/>
      <c r="K16" s="65"/>
      <c r="L16" s="85" t="s">
        <v>28</v>
      </c>
      <c r="M16" s="86"/>
      <c r="N16" s="86"/>
      <c r="O16" s="39">
        <f>SUMIF(G:G,5%,L:L)</f>
        <v>0</v>
      </c>
    </row>
    <row r="17" spans="1:17" s="9" customFormat="1" ht="30" customHeight="1" x14ac:dyDescent="0.25">
      <c r="A17" s="66"/>
      <c r="B17" s="67"/>
      <c r="C17" s="67"/>
      <c r="D17" s="67"/>
      <c r="E17" s="67"/>
      <c r="F17" s="67"/>
      <c r="G17" s="67"/>
      <c r="H17" s="67"/>
      <c r="I17" s="67"/>
      <c r="J17" s="67"/>
      <c r="K17" s="68"/>
      <c r="L17" s="85" t="s">
        <v>29</v>
      </c>
      <c r="M17" s="86"/>
      <c r="N17" s="86"/>
      <c r="O17" s="39">
        <f>SUMIF(G:G,19%,L:L)</f>
        <v>0</v>
      </c>
    </row>
    <row r="18" spans="1:17" s="9" customFormat="1" ht="30" customHeight="1" x14ac:dyDescent="0.25">
      <c r="A18" s="66"/>
      <c r="B18" s="67"/>
      <c r="C18" s="67"/>
      <c r="D18" s="67"/>
      <c r="E18" s="67"/>
      <c r="F18" s="67"/>
      <c r="G18" s="67"/>
      <c r="H18" s="67"/>
      <c r="I18" s="67"/>
      <c r="J18" s="67"/>
      <c r="K18" s="68"/>
      <c r="L18" s="87" t="s">
        <v>22</v>
      </c>
      <c r="M18" s="88"/>
      <c r="N18" s="88"/>
      <c r="O18" s="40">
        <f>SUM(O15:O17)</f>
        <v>0</v>
      </c>
    </row>
    <row r="19" spans="1:17" s="9" customFormat="1" ht="30" customHeight="1" x14ac:dyDescent="0.25">
      <c r="A19" s="66"/>
      <c r="B19" s="67"/>
      <c r="C19" s="67"/>
      <c r="D19" s="67"/>
      <c r="E19" s="67"/>
      <c r="F19" s="67"/>
      <c r="G19" s="67"/>
      <c r="H19" s="67"/>
      <c r="I19" s="67"/>
      <c r="J19" s="67"/>
      <c r="K19" s="68"/>
      <c r="L19" s="89" t="s">
        <v>30</v>
      </c>
      <c r="M19" s="90"/>
      <c r="N19" s="90"/>
      <c r="O19" s="41">
        <f>ROUND(O16*5%,0)</f>
        <v>0</v>
      </c>
    </row>
    <row r="20" spans="1:17" s="9" customFormat="1" ht="30" customHeight="1" x14ac:dyDescent="0.25">
      <c r="A20" s="66"/>
      <c r="B20" s="67"/>
      <c r="C20" s="67"/>
      <c r="D20" s="67"/>
      <c r="E20" s="67"/>
      <c r="F20" s="67"/>
      <c r="G20" s="67"/>
      <c r="H20" s="67"/>
      <c r="I20" s="67"/>
      <c r="J20" s="67"/>
      <c r="K20" s="68"/>
      <c r="L20" s="89" t="s">
        <v>31</v>
      </c>
      <c r="M20" s="90"/>
      <c r="N20" s="90"/>
      <c r="O20" s="39">
        <f>ROUND(O17*19%,0)</f>
        <v>0</v>
      </c>
    </row>
    <row r="21" spans="1:17" s="9" customFormat="1" ht="30" customHeight="1" x14ac:dyDescent="0.25">
      <c r="A21" s="66"/>
      <c r="B21" s="67"/>
      <c r="C21" s="67"/>
      <c r="D21" s="67"/>
      <c r="E21" s="67"/>
      <c r="F21" s="67"/>
      <c r="G21" s="67"/>
      <c r="H21" s="67"/>
      <c r="I21" s="67"/>
      <c r="J21" s="67"/>
      <c r="K21" s="68"/>
      <c r="L21" s="87" t="s">
        <v>32</v>
      </c>
      <c r="M21" s="88"/>
      <c r="N21" s="88"/>
      <c r="O21" s="40">
        <f>SUM(O19:O20)</f>
        <v>0</v>
      </c>
    </row>
    <row r="22" spans="1:17" s="9" customFormat="1" ht="30" customHeight="1" x14ac:dyDescent="0.25">
      <c r="A22" s="66"/>
      <c r="B22" s="67"/>
      <c r="C22" s="67"/>
      <c r="D22" s="67"/>
      <c r="E22" s="67"/>
      <c r="F22" s="67"/>
      <c r="G22" s="67"/>
      <c r="H22" s="67"/>
      <c r="I22" s="67"/>
      <c r="J22" s="67"/>
      <c r="K22" s="68"/>
      <c r="L22" s="85" t="s">
        <v>33</v>
      </c>
      <c r="M22" s="86"/>
      <c r="N22" s="86"/>
      <c r="O22" s="39">
        <f>SUMIF(I:I,8%,N:N)</f>
        <v>0</v>
      </c>
    </row>
    <row r="23" spans="1:17" s="9" customFormat="1" ht="37.5" customHeight="1" x14ac:dyDescent="0.25">
      <c r="A23" s="66"/>
      <c r="B23" s="67"/>
      <c r="C23" s="67"/>
      <c r="D23" s="67"/>
      <c r="E23" s="67"/>
      <c r="F23" s="67"/>
      <c r="G23" s="67"/>
      <c r="H23" s="67"/>
      <c r="I23" s="67"/>
      <c r="J23" s="67"/>
      <c r="K23" s="68"/>
      <c r="L23" s="83" t="s">
        <v>34</v>
      </c>
      <c r="M23" s="84"/>
      <c r="N23" s="84"/>
      <c r="O23" s="40">
        <f>SUM(O22)</f>
        <v>0</v>
      </c>
    </row>
    <row r="24" spans="1:17" s="9" customFormat="1" ht="32.25" customHeight="1" thickBot="1" x14ac:dyDescent="0.3">
      <c r="A24" s="69"/>
      <c r="B24" s="70"/>
      <c r="C24" s="70"/>
      <c r="D24" s="70"/>
      <c r="E24" s="70"/>
      <c r="F24" s="70"/>
      <c r="G24" s="70"/>
      <c r="H24" s="70"/>
      <c r="I24" s="70"/>
      <c r="J24" s="70"/>
      <c r="K24" s="71"/>
      <c r="L24" s="81" t="s">
        <v>35</v>
      </c>
      <c r="M24" s="82"/>
      <c r="N24" s="82"/>
      <c r="O24" s="42">
        <f>+O18+O21+O23</f>
        <v>0</v>
      </c>
    </row>
    <row r="26" spans="1:17" ht="50.1" customHeight="1" thickBot="1" x14ac:dyDescent="0.3">
      <c r="B26" s="72"/>
      <c r="C26" s="72"/>
    </row>
    <row r="27" spans="1:17" x14ac:dyDescent="0.25">
      <c r="B27" s="50" t="s">
        <v>36</v>
      </c>
      <c r="C27" s="50"/>
    </row>
    <row r="28" spans="1:17" ht="15" customHeight="1" x14ac:dyDescent="0.25">
      <c r="M28" s="44"/>
      <c r="N28" s="45"/>
      <c r="O28" s="46"/>
    </row>
    <row r="29" spans="1:17" ht="15.75" customHeight="1" x14ac:dyDescent="0.25">
      <c r="M29" s="44"/>
      <c r="N29" s="45"/>
      <c r="O29" s="46"/>
    </row>
    <row r="30" spans="1:17" ht="15" customHeight="1" x14ac:dyDescent="0.25">
      <c r="A30" s="11" t="s">
        <v>37</v>
      </c>
      <c r="M30" s="44"/>
      <c r="N30" s="45"/>
      <c r="O30" s="46"/>
    </row>
    <row r="31" spans="1:17" x14ac:dyDescent="0.25">
      <c r="A31" s="49" t="s">
        <v>38</v>
      </c>
      <c r="B31" s="49"/>
      <c r="C31" s="49"/>
      <c r="D31" s="49"/>
      <c r="E31" s="49"/>
      <c r="F31" s="49"/>
      <c r="G31" s="49"/>
      <c r="H31" s="49"/>
      <c r="I31" s="49"/>
      <c r="J31" s="49"/>
      <c r="K31" s="49"/>
      <c r="L31" s="49"/>
      <c r="M31" s="49"/>
      <c r="N31" s="49"/>
      <c r="O31" s="49"/>
      <c r="P31" s="2"/>
      <c r="Q31" s="2"/>
    </row>
    <row r="32" spans="1:17" ht="15" customHeight="1" x14ac:dyDescent="0.25">
      <c r="A32" s="48" t="s">
        <v>39</v>
      </c>
      <c r="B32" s="48"/>
      <c r="C32" s="48"/>
      <c r="D32" s="48"/>
      <c r="E32" s="48"/>
      <c r="F32" s="48"/>
      <c r="G32" s="48"/>
      <c r="H32" s="48"/>
      <c r="I32" s="48"/>
      <c r="J32" s="48"/>
      <c r="K32" s="48"/>
      <c r="L32" s="48"/>
      <c r="M32" s="48"/>
      <c r="N32" s="48"/>
      <c r="O32" s="48"/>
      <c r="P32" s="43"/>
      <c r="Q32" s="43"/>
    </row>
    <row r="33" spans="1:17" x14ac:dyDescent="0.25">
      <c r="A33" s="47" t="s">
        <v>40</v>
      </c>
      <c r="B33" s="47"/>
      <c r="C33" s="47"/>
      <c r="D33" s="47"/>
      <c r="E33" s="47"/>
      <c r="F33" s="47"/>
      <c r="G33" s="47"/>
      <c r="H33" s="47"/>
      <c r="I33" s="47"/>
      <c r="J33" s="47"/>
      <c r="K33" s="47"/>
      <c r="L33" s="47"/>
      <c r="M33" s="47"/>
      <c r="N33" s="47"/>
      <c r="O33" s="47"/>
      <c r="P33" s="5"/>
      <c r="Q33" s="5"/>
    </row>
    <row r="34" spans="1:17" x14ac:dyDescent="0.25">
      <c r="A34" s="47" t="s">
        <v>41</v>
      </c>
      <c r="B34" s="47"/>
      <c r="C34" s="47"/>
      <c r="D34" s="47"/>
      <c r="E34" s="47"/>
      <c r="F34" s="47"/>
      <c r="G34" s="47"/>
      <c r="H34" s="47"/>
      <c r="I34" s="47"/>
      <c r="J34" s="47"/>
      <c r="K34" s="47"/>
      <c r="L34" s="47"/>
      <c r="M34" s="47"/>
      <c r="N34" s="47"/>
      <c r="O34" s="47"/>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GCnFEEmWD2krjQzO1OZSk7609lzfop3NKptJqTELXZPHg+KjcLyVBAxO85lYlDjr9E/cbbfEIxFsQJNhQ7Jf7A==" saltValue="38p7jfrna5OubNRYw8YDk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2023-12-05T14:36:40Z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