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295 ANALISIS AGUAS - 2 VEZ/3. DOCUMENTOS A PUBLICAR/"/>
    </mc:Choice>
  </mc:AlternateContent>
  <xr:revisionPtr revIDLastSave="92" documentId="11_95CD60181F5249130A134673D0A05E6B8F0A4D6A" xr6:coauthVersionLast="47" xr6:coauthVersionMax="47" xr10:uidLastSave="{3A8DCCDA-5BEF-408A-95F6-BBE245254D96}"/>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2" i="1"/>
  <c r="L23" i="1"/>
  <c r="L24" i="1"/>
  <c r="L25" i="1"/>
  <c r="L26" i="1"/>
  <c r="M26" i="1" s="1"/>
  <c r="L27" i="1"/>
  <c r="N27" i="1" s="1"/>
  <c r="J21" i="1"/>
  <c r="J22" i="1"/>
  <c r="J23" i="1"/>
  <c r="J24" i="1"/>
  <c r="J25" i="1"/>
  <c r="J26" i="1"/>
  <c r="J27" i="1"/>
  <c r="H21" i="1"/>
  <c r="H22" i="1"/>
  <c r="K22" i="1" s="1"/>
  <c r="H23" i="1"/>
  <c r="K23" i="1" s="1"/>
  <c r="H24" i="1"/>
  <c r="H25" i="1"/>
  <c r="K25" i="1" s="1"/>
  <c r="H26" i="1"/>
  <c r="K26" i="1" s="1"/>
  <c r="H27" i="1"/>
  <c r="K27" i="1" l="1"/>
  <c r="K24" i="1"/>
  <c r="K21" i="1"/>
  <c r="N24" i="1"/>
  <c r="N23" i="1"/>
  <c r="M27" i="1"/>
  <c r="O27" i="1" s="1"/>
  <c r="N22" i="1"/>
  <c r="M21" i="1"/>
  <c r="N26" i="1"/>
  <c r="O26" i="1" s="1"/>
  <c r="N21" i="1"/>
  <c r="M25" i="1"/>
  <c r="M24" i="1"/>
  <c r="N25" i="1"/>
  <c r="M23" i="1"/>
  <c r="M22" i="1"/>
  <c r="L20" i="1"/>
  <c r="O25" i="1" l="1"/>
  <c r="O23" i="1"/>
  <c r="O22" i="1"/>
  <c r="O24" i="1"/>
  <c r="O21" i="1"/>
  <c r="M20" i="1"/>
  <c r="N20" i="1"/>
  <c r="H20" i="1"/>
  <c r="J20" i="1"/>
  <c r="O20" i="1" l="1"/>
  <c r="K20" i="1"/>
  <c r="O28" i="1" l="1"/>
  <c r="O29" i="1"/>
  <c r="O32" i="1" s="1"/>
  <c r="O35" i="1" l="1"/>
  <c r="O36" i="1" l="1"/>
  <c r="O30" i="1" l="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<sst xmlns="http://schemas.openxmlformats.org/spreadsheetml/2006/main" count="61" uniqueCount="53">
  <si>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</si>
  <si>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</si>
  <si>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</si>
  <si>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</si>
  <si>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</si>
  <si>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</si>
  <si>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</si>
  <si>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</si>
  <si>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</si>
  <si>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</si>
  <si>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</si>
  <si>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</si>
  <si>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</si>
  <si>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</si>
  <si>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</si>
  <si>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</si>
  <si>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</si>
  <si>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</si>
  <si>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</si>
  <si>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</si>
  <si>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</si>
  <si>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</si>
  <si>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</si>
  <si>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</si>
  <si>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</si>
  <si>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</si>
  <si>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</si>
  <si>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</si>
  <si>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</si>
  <si>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</si>
  <si>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</si>
  <si>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</si>
  <si>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</si>
  <si>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</si>
  <si>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</si>
  <si>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</si>
  <si>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</si>
  <si>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</si>
  <si>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</si>
  <si>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</si>
  <si>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</si>
  <si>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</si>
  <si>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</si>
  <si>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</si>
  <si>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</si>
  <si>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Toma de muestra y cadena de custodia por parte del laboratorio para ANALISIS FISICO Y QUIMICO DE AGUAS PARA CONSUMO ANIMAL. Color, turbiedad, Carbono Orgánico Total, N-NO¿, N-NH¿, N-NO¿, Fluoruros, K, Ca, Mg, Na, Alcalinidad Total, Cloruros, Dureza total, Fe, Mn, Cu, Zn, B, Sulfatos, Fosfatos, pH, Conductividad eléctrica, Cloro residual libre, Carbonatos, Bicarbonatos, Aluminio y Solidos disueltos Totales. Unidad Agroambiental La Esperanza</t>
  </si>
  <si>
    <t>Toma de muestra y cadena de custodia por parte del laboratorio para ANALISIS MICROBIOLOGICO DE AGUAS PARA ANIMALES. Recuento en placa de bacterias mesofilos Aerobios, Coliformes Fecales, Coliformes Totales, E.Coli, Pseudomonas sp y Salmonella sp. Unidad Agroambiental La Esperanza</t>
  </si>
  <si>
    <t>Toma de muestra por parte del laboratorio para ANALISIS DE SUELO FISICO QUIMICO COMPLETO (EXCLUIDO DE IVA) Textura por Bouyucos (Arena, Limo, Arcilla), NNO3, NNH4, P, K, Ca, Mg, Na, S, Fe, Mn, Cu, Zn, B, pH, CIC analizada, C. Eléctrica, Satu. De Humedad, Densidad Aparente, Cloruros, Carbón Orgánico (Materia Orgánica), % de Saturación de bases, Aluminio (si pH&lt;5.5) y sugerencias de fertilización. Unidad Agroambiental La Esperanza</t>
  </si>
  <si>
    <t>Toma de muestra y cadena de custodia por parte del laboratorio para ANÁLISIS FISICO QUÍMICO COMPLETO AGUA DE RIEGO. (EXCLUIDO DE IVA) pH, Eléctrica, P, K, Ca, Mg, Na, S, Fe, Mn, Cu, Zn, B, N-NH4, N-NO3, Cloruros, Carbonatos, Bicarbonatos, Dureza total y RAS. Unidad Agroambiental La Esperanza</t>
  </si>
  <si>
    <t>Toma de muestra y cadena de custodia por parte del laboratorio para ANALISIS DE TEJIDO FOLIAR. . (EXCLUIDO DE IVA) Nitrógeno total, Fosforo, Potasio, Calcio, Magnesio, Azufre, Hierro, Manganeso, Cobre, Zinc, Boro, Sodio, Cloruros, Relaciones foliares, de K, Ca y Mg. Mas sugerencias de fertilización. Unidad Agroambiental La Esperanza</t>
  </si>
  <si>
    <t>Toma de muestra y cadena de custodia por parte del laboratorio para ANALISIS DE ABONO ORGANICO SOLIDO. Humedad, Cenizas, Perdidas por volatilización, Carbono Orgánico Oxidable Total, pH, C. Eléctrica, Densidad, Capacidad de Retención de Humedad, Capacidad de Intercambio Catiónico, Rel (C/N), Nitrógeno total, Fosforo total (P2O5), Potasio total (K2O), Calcio total (CaO), Magnsio total (MgO), Azufre, Hierro, Manganeso, Cobre total, Zinc total, Boro total, Sodio, Residuo Insoluble en ácido y Silicio total. Unidad Agroambiental La Esperanza.</t>
  </si>
  <si>
    <t>Toma de muestra y cadena de custodia por parte del laboratorio para ANÁLISIS BROMATOLÓGICO VAN SOEST + MINERALES + MENORES FDN, FDA, FDK, Celulosa, Hemicelulosa, Lignina, Humedad de laboratorio, Cenizas, Grasa (extracto etéreo), Proteína bruta, Materia seca digestible (TDN), Carbohidratos no estructurales, Energías, Sílice, N, P, K, Ca Mg, Na, S, Fe, Mn, Cu, Zn, B y Cloruros. Unidad Agroambiental La Esperanza</t>
  </si>
  <si>
    <t>Toma de muestra y cadena de custodia por parte del laboratorio para ANÁLISIS BROMATOLÓGICO WENDE + MINERALES + MENORES. Humedad, Cenizas, Proteína, Fibra, Grasas, P, K, Ca, Mg, Na, S, Fe, Mn, Cu, Zn, B, Cloruros, Energías, Materia seca, Sílice, Nitrógeno, Extracto no nitrogenado y TDN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</si>
</sst>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28" fillId="0" borderId="28" xfId="0" applyFont="1" applyBorder="1" applyAlignment="1">
      <alignment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6"/>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8" t="s">
        <v>39</v>
      </c>
    </row>
    <row r="8" spans="1:15" x14ac:dyDescent="0.25">
      <c r="A8" s="8"/>
    </row>
    <row r="9" spans="1:15" x14ac:dyDescent="0.25">
      <c r="A9" s="9" t="s">
        <v>29</v>
      </c>
    </row>
    <row r="10" spans="1:15" ht="25.5" customHeight="1" x14ac:dyDescent="0.25">
      <c r="A10" s="46" t="s">
        <v>28</v>
      </c>
      <c r="B10" s="46"/>
      <c r="C10" s="10"/>
      <c r="E10" s="11" t="s">
        <v>21</v>
      </c>
      <c r="F10" s="51"/>
      <c r="G10" s="52"/>
      <c r="K10" s="12" t="s">
        <v>16</v>
      </c>
      <c r="L10" s="53"/>
      <c r="M10" s="54"/>
      <c r="N10" s="55"/>
    </row>
    <row r="11" spans="1:15" ht="15.75" thickBot="1" x14ac:dyDescent="0.3">
      <c r="A11" s="10"/>
      <c r="B11" s="10"/>
      <c r="C11" s="10"/>
      <c r="E11" s="13"/>
      <c r="F11" s="28"/>
      <c r="G11" s="13"/>
      <c r="K11" s="14"/>
      <c r="L11" s="15"/>
      <c r="M11" s="15"/>
      <c r="N11" s="15"/>
    </row>
    <row r="12" spans="1:15" ht="30.75" customHeight="1" thickBot="1" x14ac:dyDescent="0.3">
      <c r="A12" s="66" t="s">
        <v>26</v>
      </c>
      <c r="B12" s="67"/>
      <c r="C12" s="16"/>
      <c r="D12" s="48" t="s">
        <v>17</v>
      </c>
      <c r="E12" s="49"/>
      <c r="F12" s="49"/>
      <c r="G12" s="50"/>
      <c r="H12" s="5"/>
      <c r="I12" s="23"/>
      <c r="J12" s="23"/>
      <c r="K12" s="14"/>
    </row>
    <row r="13" spans="1:15" ht="15.75" thickBot="1" x14ac:dyDescent="0.3">
      <c r="A13" s="68"/>
      <c r="B13" s="69"/>
      <c r="C13" s="16"/>
      <c r="D13" s="15"/>
      <c r="E13" s="13"/>
      <c r="F13" s="28"/>
      <c r="G13" s="13"/>
      <c r="K13" s="14"/>
    </row>
    <row r="14" spans="1:15" ht="30" customHeight="1" thickBot="1" x14ac:dyDescent="0.3">
      <c r="A14" s="68"/>
      <c r="B14" s="69"/>
      <c r="C14" s="16"/>
      <c r="D14" s="48" t="s">
        <v>18</v>
      </c>
      <c r="E14" s="49"/>
      <c r="F14" s="49"/>
      <c r="G14" s="50"/>
      <c r="H14" s="5"/>
      <c r="I14" s="23"/>
      <c r="J14" s="23"/>
      <c r="K14" s="14"/>
    </row>
    <row r="15" spans="1:15" ht="18.75" customHeight="1" thickBot="1" x14ac:dyDescent="0.3">
      <c r="A15" s="68"/>
      <c r="B15" s="69"/>
      <c r="C15" s="16"/>
      <c r="E15" s="13"/>
      <c r="F15" s="28"/>
      <c r="G15" s="13"/>
      <c r="K15" s="14"/>
    </row>
    <row r="16" spans="1:15" ht="24" customHeight="1" thickBot="1" x14ac:dyDescent="0.3">
      <c r="A16" s="70"/>
      <c r="B16" s="71"/>
      <c r="C16" s="16"/>
      <c r="D16" s="48" t="s">
        <v>22</v>
      </c>
      <c r="E16" s="49"/>
      <c r="F16" s="49"/>
      <c r="G16" s="50"/>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36" customFormat="1" ht="150" customHeight="1" x14ac:dyDescent="0.2">
      <c r="A20" s="30">
        <v>1</v>
      </c>
      <c r="B20" s="39" t="s">
        <v>45</v>
      </c>
      <c r="C20" s="31"/>
      <c r="D20" s="38">
        <v>9</v>
      </c>
      <c r="E20" s="37" t="s">
        <v>44</v>
      </c>
      <c r="F20" s="32">
        <v>0</v>
      </c>
      <c r="G20" s="33">
        <v>0</v>
      </c>
      <c r="H20" s="34">
        <f t="shared" ref="H20:H27" si="0">+ROUND(F20*G20,0)</f>
        <v>0</v>
      </c>
      <c r="I20" s="33">
        <v>0</v>
      </c>
      <c r="J20" s="34">
        <f t="shared" ref="J20:J27" si="1">ROUND(F20*I20,0)</f>
        <v>0</v>
      </c>
      <c r="K20" s="34">
        <f>ROUND(F20+H20+J20,0)</f>
        <v>0</v>
      </c>
      <c r="L20" s="34">
        <f>ROUND(F20*D20,0)</f>
        <v>0</v>
      </c>
      <c r="M20" s="34">
        <f t="shared" ref="M20:M27" si="2">ROUND(L20*G20,0)</f>
        <v>0</v>
      </c>
      <c r="N20" s="34">
        <f t="shared" ref="N20:N27" si="3">ROUND(L20*I20,0)</f>
        <v>0</v>
      </c>
      <c r="O20" s="35">
        <f t="shared" ref="O20:O27" si="4">ROUND(L20+N20+M20,0)</f>
        <v>0</v>
      </c>
    </row>
    <row r="21" spans="1:15" s="36" customFormat="1" ht="109.5" customHeight="1" x14ac:dyDescent="0.2">
      <c r="A21" s="30">
        <v>2</v>
      </c>
      <c r="B21" s="39" t="s">
        <v>46</v>
      </c>
      <c r="C21" s="31"/>
      <c r="D21" s="38">
        <v>8</v>
      </c>
      <c r="E21" s="37" t="s">
        <v>44</v>
      </c>
      <c r="F21" s="32">
        <v>0</v>
      </c>
      <c r="G21" s="33">
        <v>0</v>
      </c>
      <c r="H21" s="34">
        <f t="shared" si="0"/>
        <v>0</v>
      </c>
      <c r="I21" s="33">
        <v>0</v>
      </c>
      <c r="J21" s="34">
        <f t="shared" si="1"/>
        <v>0</v>
      </c>
      <c r="K21" s="34">
        <f t="shared" ref="K21:K27" si="5">ROUND(F21+H21+J21,0)</f>
        <v>0</v>
      </c>
      <c r="L21" s="34">
        <f t="shared" ref="L21:L27" si="6">ROUND(F21*D21,0)</f>
        <v>0</v>
      </c>
      <c r="M21" s="34">
        <f t="shared" si="2"/>
        <v>0</v>
      </c>
      <c r="N21" s="34">
        <f t="shared" si="3"/>
        <v>0</v>
      </c>
      <c r="O21" s="35">
        <f t="shared" si="4"/>
        <v>0</v>
      </c>
    </row>
    <row r="22" spans="1:15" s="36" customFormat="1" ht="150" customHeight="1" x14ac:dyDescent="0.2">
      <c r="A22" s="30">
        <v>3</v>
      </c>
      <c r="B22" s="39" t="s">
        <v>47</v>
      </c>
      <c r="C22" s="31"/>
      <c r="D22" s="38">
        <v>12</v>
      </c>
      <c r="E22" s="37" t="s">
        <v>44</v>
      </c>
      <c r="F22" s="32">
        <v>0</v>
      </c>
      <c r="G22" s="33">
        <v>0</v>
      </c>
      <c r="H22" s="34">
        <f t="shared" si="0"/>
        <v>0</v>
      </c>
      <c r="I22" s="33">
        <v>0</v>
      </c>
      <c r="J22" s="34">
        <f t="shared" si="1"/>
        <v>0</v>
      </c>
      <c r="K22" s="34">
        <f t="shared" si="5"/>
        <v>0</v>
      </c>
      <c r="L22" s="34">
        <f t="shared" si="6"/>
        <v>0</v>
      </c>
      <c r="M22" s="34">
        <f t="shared" si="2"/>
        <v>0</v>
      </c>
      <c r="N22" s="34">
        <f t="shared" si="3"/>
        <v>0</v>
      </c>
      <c r="O22" s="35">
        <f t="shared" si="4"/>
        <v>0</v>
      </c>
    </row>
    <row r="23" spans="1:15" s="36" customFormat="1" ht="107.25" customHeight="1" x14ac:dyDescent="0.2">
      <c r="A23" s="30">
        <v>4</v>
      </c>
      <c r="B23" s="39" t="s">
        <v>48</v>
      </c>
      <c r="C23" s="31"/>
      <c r="D23" s="38">
        <v>1</v>
      </c>
      <c r="E23" s="37" t="s">
        <v>44</v>
      </c>
      <c r="F23" s="32">
        <v>0</v>
      </c>
      <c r="G23" s="33">
        <v>0</v>
      </c>
      <c r="H23" s="34">
        <f t="shared" si="0"/>
        <v>0</v>
      </c>
      <c r="I23" s="33">
        <v>0</v>
      </c>
      <c r="J23" s="34">
        <f t="shared" si="1"/>
        <v>0</v>
      </c>
      <c r="K23" s="34">
        <f t="shared" si="5"/>
        <v>0</v>
      </c>
      <c r="L23" s="34">
        <f t="shared" si="6"/>
        <v>0</v>
      </c>
      <c r="M23" s="34">
        <f t="shared" si="2"/>
        <v>0</v>
      </c>
      <c r="N23" s="34">
        <f t="shared" si="3"/>
        <v>0</v>
      </c>
      <c r="O23" s="35">
        <f t="shared" si="4"/>
        <v>0</v>
      </c>
    </row>
    <row r="24" spans="1:15" s="36" customFormat="1" ht="121.5" customHeight="1" x14ac:dyDescent="0.2">
      <c r="A24" s="30">
        <v>5</v>
      </c>
      <c r="B24" s="39" t="s">
        <v>49</v>
      </c>
      <c r="C24" s="31"/>
      <c r="D24" s="38">
        <v>5</v>
      </c>
      <c r="E24" s="37" t="s">
        <v>44</v>
      </c>
      <c r="F24" s="32">
        <v>0</v>
      </c>
      <c r="G24" s="33">
        <v>0</v>
      </c>
      <c r="H24" s="34">
        <f t="shared" si="0"/>
        <v>0</v>
      </c>
      <c r="I24" s="33">
        <v>0</v>
      </c>
      <c r="J24" s="34">
        <f t="shared" si="1"/>
        <v>0</v>
      </c>
      <c r="K24" s="34">
        <f t="shared" si="5"/>
        <v>0</v>
      </c>
      <c r="L24" s="34">
        <f t="shared" si="6"/>
        <v>0</v>
      </c>
      <c r="M24" s="34">
        <f t="shared" si="2"/>
        <v>0</v>
      </c>
      <c r="N24" s="34">
        <f t="shared" si="3"/>
        <v>0</v>
      </c>
      <c r="O24" s="35">
        <f t="shared" si="4"/>
        <v>0</v>
      </c>
    </row>
    <row r="25" spans="1:15" s="36" customFormat="1" ht="181.5" customHeight="1" x14ac:dyDescent="0.2">
      <c r="A25" s="30">
        <v>6</v>
      </c>
      <c r="B25" s="39" t="s">
        <v>50</v>
      </c>
      <c r="C25" s="31"/>
      <c r="D25" s="38">
        <v>4</v>
      </c>
      <c r="E25" s="37" t="s">
        <v>44</v>
      </c>
      <c r="F25" s="32">
        <v>0</v>
      </c>
      <c r="G25" s="33">
        <v>0</v>
      </c>
      <c r="H25" s="34">
        <f t="shared" si="0"/>
        <v>0</v>
      </c>
      <c r="I25" s="33">
        <v>0</v>
      </c>
      <c r="J25" s="34">
        <f t="shared" si="1"/>
        <v>0</v>
      </c>
      <c r="K25" s="34">
        <f t="shared" si="5"/>
        <v>0</v>
      </c>
      <c r="L25" s="34">
        <f t="shared" si="6"/>
        <v>0</v>
      </c>
      <c r="M25" s="34">
        <f t="shared" si="2"/>
        <v>0</v>
      </c>
      <c r="N25" s="34">
        <f t="shared" si="3"/>
        <v>0</v>
      </c>
      <c r="O25" s="35">
        <f t="shared" si="4"/>
        <v>0</v>
      </c>
    </row>
    <row r="26" spans="1:15" s="36" customFormat="1" ht="154.5" customHeight="1" x14ac:dyDescent="0.2">
      <c r="A26" s="30">
        <v>7</v>
      </c>
      <c r="B26" s="39" t="s">
        <v>51</v>
      </c>
      <c r="C26" s="31"/>
      <c r="D26" s="38">
        <v>1</v>
      </c>
      <c r="E26" s="37" t="s">
        <v>44</v>
      </c>
      <c r="F26" s="32">
        <v>0</v>
      </c>
      <c r="G26" s="33">
        <v>0</v>
      </c>
      <c r="H26" s="34">
        <f t="shared" si="0"/>
        <v>0</v>
      </c>
      <c r="I26" s="33">
        <v>0</v>
      </c>
      <c r="J26" s="34">
        <f t="shared" si="1"/>
        <v>0</v>
      </c>
      <c r="K26" s="34">
        <f t="shared" si="5"/>
        <v>0</v>
      </c>
      <c r="L26" s="34">
        <f t="shared" si="6"/>
        <v>0</v>
      </c>
      <c r="M26" s="34">
        <f t="shared" si="2"/>
        <v>0</v>
      </c>
      <c r="N26" s="34">
        <f t="shared" si="3"/>
        <v>0</v>
      </c>
      <c r="O26" s="35">
        <f t="shared" si="4"/>
        <v>0</v>
      </c>
    </row>
    <row r="27" spans="1:15" s="36" customFormat="1" ht="104.25" customHeight="1" x14ac:dyDescent="0.2">
      <c r="A27" s="30">
        <v>8</v>
      </c>
      <c r="B27" s="39" t="s">
        <v>52</v>
      </c>
      <c r="C27" s="31"/>
      <c r="D27" s="38">
        <v>1</v>
      </c>
      <c r="E27" s="37" t="s">
        <v>44</v>
      </c>
      <c r="F27" s="32">
        <v>0</v>
      </c>
      <c r="G27" s="33">
        <v>0</v>
      </c>
      <c r="H27" s="34">
        <f t="shared" si="0"/>
        <v>0</v>
      </c>
      <c r="I27" s="33">
        <v>0</v>
      </c>
      <c r="J27" s="34">
        <f t="shared" si="1"/>
        <v>0</v>
      </c>
      <c r="K27" s="34">
        <f t="shared" si="5"/>
        <v>0</v>
      </c>
      <c r="L27" s="34">
        <f t="shared" si="6"/>
        <v>0</v>
      </c>
      <c r="M27" s="34">
        <f t="shared" si="2"/>
        <v>0</v>
      </c>
      <c r="N27" s="34">
        <f t="shared" si="3"/>
        <v>0</v>
      </c>
      <c r="O27" s="35">
        <f t="shared" si="4"/>
        <v>0</v>
      </c>
    </row>
    <row r="28" spans="1:15" s="20" customFormat="1" ht="27" customHeight="1" thickBot="1" x14ac:dyDescent="0.25">
      <c r="A28" s="30"/>
      <c r="B28" s="58"/>
      <c r="C28" s="58"/>
      <c r="D28" s="58"/>
      <c r="E28" s="58"/>
      <c r="F28" s="58"/>
      <c r="G28" s="58"/>
      <c r="H28" s="58"/>
      <c r="I28" s="58"/>
      <c r="J28" s="58"/>
      <c r="K28" s="58"/>
      <c r="L28" s="58"/>
      <c r="M28" s="59" t="s">
        <v>35</v>
      </c>
      <c r="N28" s="59"/>
      <c r="O28" s="25">
        <f>SUMIF(G:G,0%,L:L)</f>
        <v>0</v>
      </c>
    </row>
    <row r="29" spans="1:15" s="20" customFormat="1" ht="39" customHeight="1" thickBot="1" x14ac:dyDescent="0.25">
      <c r="A29" s="44" t="s">
        <v>24</v>
      </c>
      <c r="B29" s="45"/>
      <c r="C29" s="45"/>
      <c r="D29" s="45"/>
      <c r="E29" s="45"/>
      <c r="F29" s="45"/>
      <c r="G29" s="45"/>
      <c r="H29" s="45"/>
      <c r="I29" s="45"/>
      <c r="J29" s="45"/>
      <c r="K29" s="45"/>
      <c r="L29" s="45"/>
      <c r="M29" s="60" t="s">
        <v>10</v>
      </c>
      <c r="N29" s="60"/>
      <c r="O29" s="2">
        <f>SUMIF(G:G,5%,L:L)</f>
        <v>0</v>
      </c>
    </row>
    <row r="30" spans="1:15" s="20" customFormat="1" ht="30" customHeight="1" x14ac:dyDescent="0.2">
      <c r="A30" s="40" t="s">
        <v>43</v>
      </c>
      <c r="B30" s="41"/>
      <c r="C30" s="41"/>
      <c r="D30" s="41"/>
      <c r="E30" s="41"/>
      <c r="F30" s="41"/>
      <c r="G30" s="41"/>
      <c r="H30" s="41"/>
      <c r="I30" s="41"/>
      <c r="J30" s="41"/>
      <c r="K30" s="41"/>
      <c r="L30" s="42"/>
      <c r="M30" s="60" t="s">
        <v>11</v>
      </c>
      <c r="N30" s="60"/>
      <c r="O30" s="2">
        <f>SUMIF(G:G,19%,L:L)</f>
        <v>0</v>
      </c>
    </row>
    <row r="31" spans="1:15" s="20" customFormat="1" ht="30" customHeight="1" x14ac:dyDescent="0.2">
      <c r="A31" s="43"/>
      <c r="B31" s="43"/>
      <c r="C31" s="43"/>
      <c r="D31" s="43"/>
      <c r="E31" s="43"/>
      <c r="F31" s="43"/>
      <c r="G31" s="43"/>
      <c r="H31" s="43"/>
      <c r="I31" s="43"/>
      <c r="J31" s="43"/>
      <c r="K31" s="43"/>
      <c r="L31" s="43"/>
      <c r="M31" s="61" t="s">
        <v>7</v>
      </c>
      <c r="N31" s="62"/>
      <c r="O31" s="3">
        <f>SUM(O28:O30)</f>
        <v>0</v>
      </c>
    </row>
    <row r="32" spans="1:15" s="20" customFormat="1" ht="30" customHeight="1" x14ac:dyDescent="0.2">
      <c r="A32" s="43"/>
      <c r="B32" s="43"/>
      <c r="C32" s="43"/>
      <c r="D32" s="43"/>
      <c r="E32" s="43"/>
      <c r="F32" s="43"/>
      <c r="G32" s="43"/>
      <c r="H32" s="43"/>
      <c r="I32" s="43"/>
      <c r="J32" s="43"/>
      <c r="K32" s="43"/>
      <c r="L32" s="43"/>
      <c r="M32" s="63" t="s">
        <v>12</v>
      </c>
      <c r="N32" s="64"/>
      <c r="O32" s="4">
        <f>ROUND(O29*5%,0)</f>
        <v>0</v>
      </c>
    </row>
    <row r="33" spans="1:15" s="20" customFormat="1" ht="30" customHeight="1" x14ac:dyDescent="0.2">
      <c r="A33" s="43"/>
      <c r="B33" s="43"/>
      <c r="C33" s="43"/>
      <c r="D33" s="43"/>
      <c r="E33" s="43"/>
      <c r="F33" s="43"/>
      <c r="G33" s="43"/>
      <c r="H33" s="43"/>
      <c r="I33" s="43"/>
      <c r="J33" s="43"/>
      <c r="K33" s="43"/>
      <c r="L33" s="43"/>
      <c r="M33" s="63" t="s">
        <v>13</v>
      </c>
      <c r="N33" s="64"/>
      <c r="O33" s="2">
        <f>ROUND(O30*19%,0)</f>
        <v>0</v>
      </c>
    </row>
    <row r="34" spans="1:15" s="20" customFormat="1" ht="30" customHeight="1" x14ac:dyDescent="0.2">
      <c r="A34" s="43"/>
      <c r="B34" s="43"/>
      <c r="C34" s="43"/>
      <c r="D34" s="43"/>
      <c r="E34" s="43"/>
      <c r="F34" s="43"/>
      <c r="G34" s="43"/>
      <c r="H34" s="43"/>
      <c r="I34" s="43"/>
      <c r="J34" s="43"/>
      <c r="K34" s="43"/>
      <c r="L34" s="43"/>
      <c r="M34" s="61" t="s">
        <v>14</v>
      </c>
      <c r="N34" s="62"/>
      <c r="O34" s="3">
        <f>SUM(O32:O33)</f>
        <v>0</v>
      </c>
    </row>
    <row r="35" spans="1:15" s="20" customFormat="1" ht="30" customHeight="1" x14ac:dyDescent="0.2">
      <c r="A35" s="43"/>
      <c r="B35" s="43"/>
      <c r="C35" s="43"/>
      <c r="D35" s="43"/>
      <c r="E35" s="43"/>
      <c r="F35" s="43"/>
      <c r="G35" s="43"/>
      <c r="H35" s="43"/>
      <c r="I35" s="43"/>
      <c r="J35" s="43"/>
      <c r="K35" s="43"/>
      <c r="L35" s="43"/>
      <c r="M35" s="75" t="s">
        <v>33</v>
      </c>
      <c r="N35" s="76"/>
      <c r="O35" s="2">
        <f>SUMIF(I:I,8%,N:N)</f>
        <v>0</v>
      </c>
    </row>
    <row r="36" spans="1:15" s="20" customFormat="1" ht="50.25" customHeight="1" x14ac:dyDescent="0.2">
      <c r="A36" s="43"/>
      <c r="B36" s="43"/>
      <c r="C36" s="43"/>
      <c r="D36" s="43"/>
      <c r="E36" s="43"/>
      <c r="F36" s="43"/>
      <c r="G36" s="43"/>
      <c r="H36" s="43"/>
      <c r="I36" s="43"/>
      <c r="J36" s="43"/>
      <c r="K36" s="43"/>
      <c r="L36" s="43"/>
      <c r="M36" s="73" t="s">
        <v>32</v>
      </c>
      <c r="N36" s="74"/>
      <c r="O36" s="3">
        <f>SUM(O35)</f>
        <v>0</v>
      </c>
    </row>
    <row r="37" spans="1:15" s="20" customFormat="1" ht="173.25" customHeight="1" x14ac:dyDescent="0.2">
      <c r="A37" s="43"/>
      <c r="B37" s="43"/>
      <c r="C37" s="43"/>
      <c r="D37" s="43"/>
      <c r="E37" s="43"/>
      <c r="F37" s="43"/>
      <c r="G37" s="43"/>
      <c r="H37" s="43"/>
      <c r="I37" s="43"/>
      <c r="J37" s="43"/>
      <c r="K37" s="43"/>
      <c r="L37" s="43"/>
      <c r="M37" s="73" t="s">
        <v>15</v>
      </c>
      <c r="N37" s="74"/>
      <c r="O37" s="3">
        <f>+O31+O34+O36</f>
        <v>0</v>
      </c>
    </row>
    <row r="40" spans="1:15" x14ac:dyDescent="0.25">
      <c r="B40" s="24"/>
      <c r="C40" s="24"/>
    </row>
    <row r="41" spans="1:15" x14ac:dyDescent="0.25">
      <c r="B41" s="56"/>
      <c r="C41" s="56"/>
    </row>
    <row r="42" spans="1:15" ht="15.75" thickBot="1" x14ac:dyDescent="0.3">
      <c r="B42" s="57"/>
      <c r="C42" s="57"/>
    </row>
    <row r="43" spans="1:15" x14ac:dyDescent="0.25">
      <c r="B43" s="47" t="s">
        <v>20</v>
      </c>
      <c r="C43" s="47"/>
    </row>
    <row r="45" spans="1:15" x14ac:dyDescent="0.25">
      <c r="A45" s="21" t="s">
        <v>42</v>
      </c>
    </row>
  </sheetData>
  <sheetProtection algorithmName="SHA-512" hashValue="doSBJaD6JTGhbHKnEt2gY7CIe9Fw3HZTmgeOiU6jpdJxudeBSorYYu/6h+AnGXBdnneG9eguOV1Mscg1FoRjIQ==" saltValue="1O2Sim3kQMGiQEH1gm+aJA==" spinCount="100000" sheet="1" selectLockedCells="1"/>
  <mergeCells count="30">
    <mergeCell ref="M34:N34"/>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s>
  <dataValidations count="1">
    <dataValidation type="whole" allowBlank="1" showInputMessage="1" showErrorMessage="1" sqref="F20:F2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2023-09-18T22:44:15Z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