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88/DOCUMENTOS PUBLICADOS/"/>
    </mc:Choice>
  </mc:AlternateContent>
  <xr:revisionPtr revIDLastSave="69" documentId="14_{E9D08344-FCF1-4F5C-A87D-1D4D453D5C0E}" xr6:coauthVersionLast="47" xr6:coauthVersionMax="47" xr10:uidLastSave="{BBACCF28-64A3-4E7F-AD84-5580DF546B72}"/>
  <bookViews>
    <workbookView minimized="1" xWindow="9390" yWindow="3810" windowWidth="6315" windowHeight="8055" xr2:uid="{00000000-000D-0000-FFFF-FFFF00000000}"/>
  </bookViews>
  <sheets>
    <sheet name="Hoja1" sheetId="1" r:id="rId1"/>
    <sheet name="Hoja2" sheetId="2" state="hidden" r:id="rId2"/>
  </sheets>
  <definedNames>
    <definedName name="_xlnm.Print_Area" localSheetId="0">Hoja1!$A$1:$O$46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 l="1"/>
  <c r="J21" i="1"/>
  <c r="L21" i="1"/>
  <c r="M21" i="1" s="1"/>
  <c r="H22" i="1"/>
  <c r="J22" i="1"/>
  <c r="L22" i="1"/>
  <c r="M22" i="1"/>
  <c r="N22" i="1"/>
  <c r="H23" i="1"/>
  <c r="J23" i="1"/>
  <c r="L23" i="1"/>
  <c r="M23" i="1" s="1"/>
  <c r="N23" i="1"/>
  <c r="H24" i="1"/>
  <c r="J24" i="1"/>
  <c r="L24" i="1"/>
  <c r="M24" i="1"/>
  <c r="N24" i="1"/>
  <c r="H25" i="1"/>
  <c r="J25" i="1"/>
  <c r="L25" i="1"/>
  <c r="M25" i="1"/>
  <c r="N25" i="1"/>
  <c r="H26" i="1"/>
  <c r="J26" i="1"/>
  <c r="L26" i="1"/>
  <c r="N26" i="1" s="1"/>
  <c r="M26" i="1"/>
  <c r="H27" i="1"/>
  <c r="J27" i="1"/>
  <c r="L27" i="1"/>
  <c r="H28" i="1"/>
  <c r="J28" i="1"/>
  <c r="L28" i="1"/>
  <c r="N28" i="1" s="1"/>
  <c r="M28" i="1"/>
  <c r="H20" i="1"/>
  <c r="J20" i="1"/>
  <c r="L20" i="1"/>
  <c r="M20" i="1" s="1"/>
  <c r="O30" i="1"/>
  <c r="O33" i="1" s="1"/>
  <c r="K21" i="1" l="1"/>
  <c r="O22" i="1"/>
  <c r="K22" i="1"/>
  <c r="K23" i="1"/>
  <c r="O23" i="1"/>
  <c r="K24" i="1"/>
  <c r="K25" i="1"/>
  <c r="K26" i="1"/>
  <c r="K27" i="1"/>
  <c r="K28" i="1"/>
  <c r="O28" i="1"/>
  <c r="O25" i="1"/>
  <c r="O24" i="1"/>
  <c r="N27" i="1"/>
  <c r="O27" i="1" s="1"/>
  <c r="M27" i="1"/>
  <c r="O21" i="1"/>
  <c r="O26" i="1"/>
  <c r="N21" i="1"/>
  <c r="N20" i="1"/>
  <c r="O20" i="1" s="1"/>
  <c r="K20" i="1"/>
  <c r="O36" i="1"/>
  <c r="O29" i="1"/>
  <c r="O37" i="1" l="1"/>
  <c r="O31" i="1" l="1"/>
  <c r="O34" i="1" l="1"/>
  <c r="O35" i="1" s="1"/>
  <c r="O32" i="1"/>
  <c r="O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<sst xmlns="http://schemas.openxmlformats.org/spreadsheetml/2006/main" count="63" uniqueCount="54">
  <si>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</si>
  <si>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</si>
  <si>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</si>
  <si>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</si>
  <si>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</si>
  <si>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</si>
  <si>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</si>
  <si>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</si>
  <si>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</si>
  <si>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</si>
  <si>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</si>
  <si>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</si>
  <si>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</si>
  <si>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</si>
  <si>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</si>
  <si>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</si>
  <si>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</si>
  <si>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</si>
  <si>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</si>
  <si>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</si>
  <si>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</si>
  <si>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</si>
  <si>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</si>
  <si>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</si>
  <si>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</si>
  <si>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</si>
  <si>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</si>
  <si>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</si>
  <si>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</si>
  <si>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</si>
  <si>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</si>
  <si>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</si>
  <si>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</si>
  <si>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</si>
  <si>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</si>
  <si>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</si>
  <si>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</si>
  <si>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</si>
  <si>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</si>
  <si>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</si>
  <si>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</si>
  <si>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</si>
  <si>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</si>
  <si>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</si>
  <si>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</si>
  <si>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Servicio de elaboración de Trofeo de 22cm de alto y grosor de 5mm, con base en acrílico con las siguientes medidas la base 6cm de ancho por 20cm de largo y 5mm de grosor y Grabado a Láser sobre acrílico, con diseño institucional (Las artes serán proporcionadas por la universidad de Cundinamarca) Ver anexo técnico N°04, incluye trofeo.</t>
  </si>
  <si>
    <t>Servicio de elaboración de Medalla acrílica de 5 cm. de diámetro, 5 mm de grosor, transparentes con detalle grabado a laser en el centro, con escudo institucional y leyenda del V intercambio de experiencias innovadoras en el marco del MEDIT, y cinta satinada color verde de 25 mm de ancho al cuello (Las artes, colores tono verde, serán proporcionadas por la universidad de Cundinamarca) Ver anexo técnico N°4, incluye medalla. </t>
  </si>
  <si>
    <t>servicio de elaboración e impresión de imagen institucional en tula ecológica (color #4CBD49) en material poliéster con las siguientes medidas: alto: 41cm. Ancho: 31Cm, cordón trenzado de algodón para cargar y cerrar, logos institucionales (color #FFFFFF) a una tinta en el centro (Las artes serán proporcionadas por la universidad de Cundinamarca) Ver anexo técnico N°04, incluye tula.</t>
  </si>
  <si>
    <t>servicio de elaboración e impresión de imagen institucional sobre paraguas, por método de sublimación, material en poliéster, tela antifluido con filtro UV, plegable, mango con acabado en caucho a metal, apertura semiautomática (botón para abrir y cerrar automáticamente) medidas 21" 8 casco 37 cm, cobertura 95cm, con forro individual, (Las artes serán proporcionadas por la universidad de Cundinamarca) Ver anexo n°4 técnico, incluye paraguas.</t>
  </si>
  <si>
    <t>Servicio de elaboración e impresión de imagen institucional  en Memoria USB con capacidad de 16 GB de almacenamiento de datos con acabados en madera, con ancla para llevar como llavero, Marcada por ambas caras en termograbado. Empacada en bolsa transparente individual, incluye memoria (Las artes serán proporcionadas por la universidad de Cundinamarca) Ver anexo técnico N°04, incluye memoria USB. </t>
  </si>
  <si>
    <t>servicio de impresión de certificado de reconocimiento en papel satinado 170gr, tamaño carta, (Las artes serán proporcionadas por la universidad de Cundinamarca) Ver anexo técnico N°4, incluye Certificado. </t>
  </si>
  <si>
    <t>servicio de impresión en carpeta de presentación tamaño A4 glase en papel propalcote, espesor 300 g/m2, con bolsillo en su interior de 5cm, (Las artes serán proporcionadas por la universidad de Cundinamarca) Ver anexo técnico N°4, incluye carpeta. </t>
  </si>
  <si>
    <t>servicio de impresión de imagen institucional en mug de cerámica, 12 onzas (color #4CBD49) verde, bajo método de sublimación de logos institucionales, (Las artes serán proporcionadas por la universidad de Cundinamarca) Ver anexo técnico N°04, incluye mug. </t>
  </si>
  <si>
    <t>Servicio de impresión de imagen institucional  en Agenda  en tamaño 1/2 carta (15x21cm) Encuadernación espiral metálico, papel bon 75g impreso cuadriculado punteado, 160 páginas (80 hojas) portada en pasta dura con terminación brillante e impresión de logos institucionales, (Las artes serán proporcionadas por la universidad de Cundinamarca) Ver anexo técnico N°04, incluye agenda.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</si>
</sst>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80">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1" xfId="0" applyFont="1" applyBorder="1" applyAlignment="1">
      <alignment horizontal="left" vertical="center" wrapText="1"/>
    </xf>
    <xf numFmtId="0" fontId="6" fillId="0" borderId="26"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7"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32"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2" borderId="30" xfId="0" applyFont="1" applyFill="1" applyBorder="1" applyAlignment="1" applyProtection="1">
      <alignment horizontal="center" vertical="center"/>
      <protection hidden="1"/>
    </xf>
    <xf numFmtId="0" fontId="3" fillId="2" borderId="30" xfId="0" applyFont="1" applyFill="1" applyBorder="1" applyAlignment="1" applyProtection="1">
      <alignment horizontal="center" vertical="center" wrapText="1"/>
      <protection hidden="1"/>
    </xf>
    <xf numFmtId="0" fontId="3" fillId="2" borderId="31" xfId="0" applyFont="1" applyFill="1" applyBorder="1" applyAlignment="1" applyProtection="1">
      <alignment horizontal="center" vertical="center" wrapText="1"/>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1" fontId="12" fillId="35" borderId="1" xfId="3" applyNumberFormat="1"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tabSelected="1" topLeftCell="C20" zoomScale="95" zoomScaleNormal="95" zoomScaleSheetLayoutView="70" zoomScalePageLayoutView="55" workbookViewId="0">
      <selection activeCell="F22" sqref="F22"/>
    </sheetView>
  </sheetViews>
  <sheetFormatPr baseColWidth="10" defaultColWidth="11.42578125" defaultRowHeight="15" x14ac:dyDescent="0.25"/>
  <cols>
    <col min="1" max="1" width="9.85546875" style="6" customWidth="1"/>
    <col min="2" max="2" width="49.8554687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60"/>
      <c r="B2" s="67" t="s">
        <v>0</v>
      </c>
      <c r="C2" s="67"/>
      <c r="D2" s="67"/>
      <c r="E2" s="67"/>
      <c r="F2" s="67"/>
      <c r="G2" s="67"/>
      <c r="H2" s="67"/>
      <c r="I2" s="67"/>
      <c r="J2" s="67"/>
      <c r="K2" s="67"/>
      <c r="L2" s="67"/>
      <c r="M2" s="67"/>
      <c r="N2" s="72" t="s">
        <v>37</v>
      </c>
      <c r="O2" s="72"/>
    </row>
    <row r="3" spans="1:15" ht="15.75" customHeight="1" x14ac:dyDescent="0.25">
      <c r="A3" s="60"/>
      <c r="B3" s="67" t="s">
        <v>1</v>
      </c>
      <c r="C3" s="67"/>
      <c r="D3" s="67"/>
      <c r="E3" s="67"/>
      <c r="F3" s="67"/>
      <c r="G3" s="67"/>
      <c r="H3" s="67"/>
      <c r="I3" s="67"/>
      <c r="J3" s="67"/>
      <c r="K3" s="67"/>
      <c r="L3" s="67"/>
      <c r="M3" s="67"/>
      <c r="N3" s="72" t="s">
        <v>40</v>
      </c>
      <c r="O3" s="72"/>
    </row>
    <row r="4" spans="1:15" ht="16.5" customHeight="1" x14ac:dyDescent="0.25">
      <c r="A4" s="60"/>
      <c r="B4" s="67" t="s">
        <v>36</v>
      </c>
      <c r="C4" s="67"/>
      <c r="D4" s="67"/>
      <c r="E4" s="67"/>
      <c r="F4" s="67"/>
      <c r="G4" s="67"/>
      <c r="H4" s="67"/>
      <c r="I4" s="67"/>
      <c r="J4" s="67"/>
      <c r="K4" s="67"/>
      <c r="L4" s="67"/>
      <c r="M4" s="67"/>
      <c r="N4" s="72" t="s">
        <v>41</v>
      </c>
      <c r="O4" s="72"/>
    </row>
    <row r="5" spans="1:15" ht="15" customHeight="1" x14ac:dyDescent="0.25">
      <c r="A5" s="60"/>
      <c r="B5" s="67"/>
      <c r="C5" s="67"/>
      <c r="D5" s="67"/>
      <c r="E5" s="67"/>
      <c r="F5" s="67"/>
      <c r="G5" s="67"/>
      <c r="H5" s="67"/>
      <c r="I5" s="67"/>
      <c r="J5" s="67"/>
      <c r="K5" s="67"/>
      <c r="L5" s="67"/>
      <c r="M5" s="67"/>
      <c r="N5" s="72" t="s">
        <v>38</v>
      </c>
      <c r="O5" s="72"/>
    </row>
    <row r="7" spans="1:15" x14ac:dyDescent="0.25">
      <c r="A7" s="9" t="s">
        <v>39</v>
      </c>
    </row>
    <row r="8" spans="1:15" x14ac:dyDescent="0.25">
      <c r="A8" s="9"/>
    </row>
    <row r="9" spans="1:15" x14ac:dyDescent="0.25">
      <c r="A9" s="10" t="s">
        <v>29</v>
      </c>
    </row>
    <row r="10" spans="1:15" ht="25.5" customHeight="1" x14ac:dyDescent="0.25">
      <c r="A10" s="42" t="s">
        <v>28</v>
      </c>
      <c r="B10" s="42"/>
      <c r="C10" s="11"/>
      <c r="E10" s="12" t="s">
        <v>21</v>
      </c>
      <c r="F10" s="47"/>
      <c r="G10" s="48"/>
      <c r="K10" s="13" t="s">
        <v>16</v>
      </c>
      <c r="L10" s="49"/>
      <c r="M10" s="50"/>
      <c r="N10" s="51"/>
    </row>
    <row r="11" spans="1:15" ht="15.75" thickBot="1" x14ac:dyDescent="0.3">
      <c r="A11" s="11"/>
      <c r="B11" s="11"/>
      <c r="C11" s="11"/>
      <c r="E11" s="14"/>
      <c r="F11" s="14"/>
      <c r="G11" s="14"/>
      <c r="K11" s="15"/>
      <c r="L11" s="16"/>
      <c r="M11" s="16"/>
      <c r="N11" s="16"/>
    </row>
    <row r="12" spans="1:15" ht="30.75" customHeight="1" thickBot="1" x14ac:dyDescent="0.3">
      <c r="A12" s="61" t="s">
        <v>26</v>
      </c>
      <c r="B12" s="62"/>
      <c r="C12" s="17"/>
      <c r="D12" s="44" t="s">
        <v>17</v>
      </c>
      <c r="E12" s="45"/>
      <c r="F12" s="45"/>
      <c r="G12" s="46"/>
      <c r="H12" s="5"/>
      <c r="I12" s="23"/>
      <c r="J12" s="23"/>
      <c r="K12" s="15"/>
    </row>
    <row r="13" spans="1:15" ht="15.75" thickBot="1" x14ac:dyDescent="0.3">
      <c r="A13" s="63"/>
      <c r="B13" s="64"/>
      <c r="C13" s="17"/>
      <c r="D13" s="16"/>
      <c r="E13" s="14"/>
      <c r="F13" s="14"/>
      <c r="G13" s="14"/>
      <c r="K13" s="15"/>
    </row>
    <row r="14" spans="1:15" ht="30" customHeight="1" thickBot="1" x14ac:dyDescent="0.3">
      <c r="A14" s="63"/>
      <c r="B14" s="64"/>
      <c r="C14" s="17"/>
      <c r="D14" s="44" t="s">
        <v>18</v>
      </c>
      <c r="E14" s="45"/>
      <c r="F14" s="45"/>
      <c r="G14" s="46"/>
      <c r="H14" s="5"/>
      <c r="I14" s="23"/>
      <c r="J14" s="23"/>
      <c r="K14" s="15"/>
    </row>
    <row r="15" spans="1:15" ht="18.75" customHeight="1" thickBot="1" x14ac:dyDescent="0.3">
      <c r="A15" s="63"/>
      <c r="B15" s="64"/>
      <c r="C15" s="17"/>
      <c r="E15" s="14"/>
      <c r="F15" s="14"/>
      <c r="G15" s="14"/>
      <c r="K15" s="15"/>
    </row>
    <row r="16" spans="1:15" ht="24" customHeight="1" thickBot="1" x14ac:dyDescent="0.3">
      <c r="A16" s="65"/>
      <c r="B16" s="66"/>
      <c r="C16" s="17"/>
      <c r="D16" s="44" t="s">
        <v>22</v>
      </c>
      <c r="E16" s="45"/>
      <c r="F16" s="45"/>
      <c r="G16" s="46"/>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141.75" customHeight="1" x14ac:dyDescent="0.25">
      <c r="A20" s="28">
        <v>1</v>
      </c>
      <c r="B20" s="29" t="s">
        <v>45</v>
      </c>
      <c r="C20" s="76"/>
      <c r="D20" s="77">
        <v>16</v>
      </c>
      <c r="E20" s="77" t="s">
        <v>43</v>
      </c>
      <c r="F20" s="78"/>
      <c r="G20" s="79">
        <v>0</v>
      </c>
      <c r="H20" s="26">
        <f t="shared" ref="H20" si="0">+ROUND(F20*G20,0)</f>
        <v>0</v>
      </c>
      <c r="I20" s="79">
        <v>0</v>
      </c>
      <c r="J20" s="26">
        <f>ROUND(F20*I20,0)</f>
        <v>0</v>
      </c>
      <c r="K20" s="26">
        <f t="shared" ref="K20" si="1">ROUND(F20+H20+J20,0)</f>
        <v>0</v>
      </c>
      <c r="L20" s="26">
        <f t="shared" ref="L20" si="2">ROUND(F20*D20,0)</f>
        <v>0</v>
      </c>
      <c r="M20" s="26">
        <f t="shared" ref="M20" si="3">ROUND(L20*G20,0)</f>
        <v>0</v>
      </c>
      <c r="N20" s="26">
        <f>ROUND(L20*I20,0)</f>
        <v>0</v>
      </c>
      <c r="O20" s="27">
        <f t="shared" ref="O20" si="4">ROUND(L20+N20+M20,0)</f>
        <v>0</v>
      </c>
    </row>
    <row r="21" spans="1:15" s="20" customFormat="1" ht="160.5" customHeight="1" x14ac:dyDescent="0.25">
      <c r="A21" s="28">
        <v>2</v>
      </c>
      <c r="B21" s="29" t="s">
        <v>46</v>
      </c>
      <c r="C21" s="76"/>
      <c r="D21" s="77">
        <v>17</v>
      </c>
      <c r="E21" s="77" t="s">
        <v>43</v>
      </c>
      <c r="F21" s="78"/>
      <c r="G21" s="79">
        <v>0</v>
      </c>
      <c r="H21" s="26">
        <f t="shared" ref="H21:H28" si="5">+ROUND(F21*G21,0)</f>
        <v>0</v>
      </c>
      <c r="I21" s="79">
        <v>0</v>
      </c>
      <c r="J21" s="26">
        <f t="shared" ref="J21:J28" si="6">ROUND(F21*I21,0)</f>
        <v>0</v>
      </c>
      <c r="K21" s="26">
        <f t="shared" ref="K21:K28" si="7">ROUND(F21+H21+J21,0)</f>
        <v>0</v>
      </c>
      <c r="L21" s="26">
        <f t="shared" ref="L21:L28" si="8">ROUND(F21*D21,0)</f>
        <v>0</v>
      </c>
      <c r="M21" s="26">
        <f t="shared" ref="M21:M28" si="9">ROUND(L21*G21,0)</f>
        <v>0</v>
      </c>
      <c r="N21" s="26">
        <f t="shared" ref="N21:N28" si="10">ROUND(L21*I21,0)</f>
        <v>0</v>
      </c>
      <c r="O21" s="27">
        <f t="shared" ref="O21:O28" si="11">ROUND(L21+N21+M21,0)</f>
        <v>0</v>
      </c>
    </row>
    <row r="22" spans="1:15" s="20" customFormat="1" ht="146.25" customHeight="1" x14ac:dyDescent="0.25">
      <c r="A22" s="28">
        <v>3</v>
      </c>
      <c r="B22" s="29" t="s">
        <v>47</v>
      </c>
      <c r="C22" s="76"/>
      <c r="D22" s="77">
        <v>70</v>
      </c>
      <c r="E22" s="77" t="s">
        <v>43</v>
      </c>
      <c r="F22" s="78"/>
      <c r="G22" s="79">
        <v>0</v>
      </c>
      <c r="H22" s="26">
        <f t="shared" si="5"/>
        <v>0</v>
      </c>
      <c r="I22" s="79">
        <v>0</v>
      </c>
      <c r="J22" s="26">
        <f t="shared" si="6"/>
        <v>0</v>
      </c>
      <c r="K22" s="26">
        <f t="shared" si="7"/>
        <v>0</v>
      </c>
      <c r="L22" s="26">
        <f t="shared" si="8"/>
        <v>0</v>
      </c>
      <c r="M22" s="26">
        <f t="shared" si="9"/>
        <v>0</v>
      </c>
      <c r="N22" s="26">
        <f t="shared" si="10"/>
        <v>0</v>
      </c>
      <c r="O22" s="27">
        <f t="shared" si="11"/>
        <v>0</v>
      </c>
    </row>
    <row r="23" spans="1:15" s="20" customFormat="1" ht="167.25" customHeight="1" x14ac:dyDescent="0.25">
      <c r="A23" s="28">
        <v>4</v>
      </c>
      <c r="B23" s="29" t="s">
        <v>48</v>
      </c>
      <c r="C23" s="76"/>
      <c r="D23" s="77">
        <v>50</v>
      </c>
      <c r="E23" s="77" t="s">
        <v>43</v>
      </c>
      <c r="F23" s="78"/>
      <c r="G23" s="79">
        <v>0</v>
      </c>
      <c r="H23" s="26">
        <f t="shared" si="5"/>
        <v>0</v>
      </c>
      <c r="I23" s="79">
        <v>0</v>
      </c>
      <c r="J23" s="26">
        <f t="shared" si="6"/>
        <v>0</v>
      </c>
      <c r="K23" s="26">
        <f t="shared" si="7"/>
        <v>0</v>
      </c>
      <c r="L23" s="26">
        <f t="shared" si="8"/>
        <v>0</v>
      </c>
      <c r="M23" s="26">
        <f t="shared" si="9"/>
        <v>0</v>
      </c>
      <c r="N23" s="26">
        <f t="shared" si="10"/>
        <v>0</v>
      </c>
      <c r="O23" s="27">
        <f t="shared" si="11"/>
        <v>0</v>
      </c>
    </row>
    <row r="24" spans="1:15" s="20" customFormat="1" ht="157.5" customHeight="1" x14ac:dyDescent="0.25">
      <c r="A24" s="28">
        <v>5</v>
      </c>
      <c r="B24" s="29" t="s">
        <v>49</v>
      </c>
      <c r="C24" s="76"/>
      <c r="D24" s="77">
        <v>62</v>
      </c>
      <c r="E24" s="77" t="s">
        <v>43</v>
      </c>
      <c r="F24" s="78"/>
      <c r="G24" s="79">
        <v>0</v>
      </c>
      <c r="H24" s="26">
        <f t="shared" si="5"/>
        <v>0</v>
      </c>
      <c r="I24" s="79">
        <v>0</v>
      </c>
      <c r="J24" s="26">
        <f t="shared" si="6"/>
        <v>0</v>
      </c>
      <c r="K24" s="26">
        <f t="shared" si="7"/>
        <v>0</v>
      </c>
      <c r="L24" s="26">
        <f t="shared" si="8"/>
        <v>0</v>
      </c>
      <c r="M24" s="26">
        <f t="shared" si="9"/>
        <v>0</v>
      </c>
      <c r="N24" s="26">
        <f t="shared" si="10"/>
        <v>0</v>
      </c>
      <c r="O24" s="27">
        <f t="shared" si="11"/>
        <v>0</v>
      </c>
    </row>
    <row r="25" spans="1:15" s="20" customFormat="1" ht="109.5" customHeight="1" x14ac:dyDescent="0.25">
      <c r="A25" s="28">
        <v>6</v>
      </c>
      <c r="B25" s="29" t="s">
        <v>50</v>
      </c>
      <c r="C25" s="76"/>
      <c r="D25" s="77">
        <v>16</v>
      </c>
      <c r="E25" s="77" t="s">
        <v>43</v>
      </c>
      <c r="F25" s="78"/>
      <c r="G25" s="79">
        <v>0</v>
      </c>
      <c r="H25" s="26">
        <f t="shared" si="5"/>
        <v>0</v>
      </c>
      <c r="I25" s="79">
        <v>0</v>
      </c>
      <c r="J25" s="26">
        <f t="shared" si="6"/>
        <v>0</v>
      </c>
      <c r="K25" s="26">
        <f t="shared" si="7"/>
        <v>0</v>
      </c>
      <c r="L25" s="26">
        <f t="shared" si="8"/>
        <v>0</v>
      </c>
      <c r="M25" s="26">
        <f t="shared" si="9"/>
        <v>0</v>
      </c>
      <c r="N25" s="26">
        <f t="shared" si="10"/>
        <v>0</v>
      </c>
      <c r="O25" s="27">
        <f t="shared" si="11"/>
        <v>0</v>
      </c>
    </row>
    <row r="26" spans="1:15" s="20" customFormat="1" ht="128.25" customHeight="1" x14ac:dyDescent="0.25">
      <c r="A26" s="28">
        <v>7</v>
      </c>
      <c r="B26" s="29" t="s">
        <v>51</v>
      </c>
      <c r="C26" s="76"/>
      <c r="D26" s="77">
        <v>33</v>
      </c>
      <c r="E26" s="77" t="s">
        <v>43</v>
      </c>
      <c r="F26" s="78"/>
      <c r="G26" s="79">
        <v>0</v>
      </c>
      <c r="H26" s="26">
        <f t="shared" si="5"/>
        <v>0</v>
      </c>
      <c r="I26" s="79">
        <v>0</v>
      </c>
      <c r="J26" s="26">
        <f t="shared" si="6"/>
        <v>0</v>
      </c>
      <c r="K26" s="26">
        <f t="shared" si="7"/>
        <v>0</v>
      </c>
      <c r="L26" s="26">
        <f t="shared" si="8"/>
        <v>0</v>
      </c>
      <c r="M26" s="26">
        <f t="shared" si="9"/>
        <v>0</v>
      </c>
      <c r="N26" s="26">
        <f t="shared" si="10"/>
        <v>0</v>
      </c>
      <c r="O26" s="27">
        <f t="shared" si="11"/>
        <v>0</v>
      </c>
    </row>
    <row r="27" spans="1:15" s="20" customFormat="1" ht="133.5" customHeight="1" x14ac:dyDescent="0.25">
      <c r="A27" s="28">
        <v>8</v>
      </c>
      <c r="B27" s="29" t="s">
        <v>52</v>
      </c>
      <c r="C27" s="76"/>
      <c r="D27" s="77">
        <v>20</v>
      </c>
      <c r="E27" s="77" t="s">
        <v>43</v>
      </c>
      <c r="F27" s="78"/>
      <c r="G27" s="79">
        <v>0</v>
      </c>
      <c r="H27" s="26">
        <f t="shared" si="5"/>
        <v>0</v>
      </c>
      <c r="I27" s="79">
        <v>0</v>
      </c>
      <c r="J27" s="26">
        <f t="shared" si="6"/>
        <v>0</v>
      </c>
      <c r="K27" s="26">
        <f t="shared" si="7"/>
        <v>0</v>
      </c>
      <c r="L27" s="26">
        <f t="shared" si="8"/>
        <v>0</v>
      </c>
      <c r="M27" s="26">
        <f t="shared" si="9"/>
        <v>0</v>
      </c>
      <c r="N27" s="26">
        <f t="shared" si="10"/>
        <v>0</v>
      </c>
      <c r="O27" s="27">
        <f t="shared" si="11"/>
        <v>0</v>
      </c>
    </row>
    <row r="28" spans="1:15" s="20" customFormat="1" ht="120" customHeight="1" x14ac:dyDescent="0.25">
      <c r="A28" s="28">
        <v>9</v>
      </c>
      <c r="B28" s="29" t="s">
        <v>53</v>
      </c>
      <c r="C28" s="76"/>
      <c r="D28" s="77">
        <v>25</v>
      </c>
      <c r="E28" s="77" t="s">
        <v>43</v>
      </c>
      <c r="F28" s="78"/>
      <c r="G28" s="79">
        <v>0</v>
      </c>
      <c r="H28" s="26">
        <f t="shared" si="5"/>
        <v>0</v>
      </c>
      <c r="I28" s="79">
        <v>0</v>
      </c>
      <c r="J28" s="26">
        <f t="shared" si="6"/>
        <v>0</v>
      </c>
      <c r="K28" s="26">
        <f t="shared" si="7"/>
        <v>0</v>
      </c>
      <c r="L28" s="26">
        <f t="shared" si="8"/>
        <v>0</v>
      </c>
      <c r="M28" s="26">
        <f t="shared" si="9"/>
        <v>0</v>
      </c>
      <c r="N28" s="26">
        <f t="shared" si="10"/>
        <v>0</v>
      </c>
      <c r="O28" s="27">
        <f t="shared" si="11"/>
        <v>0</v>
      </c>
    </row>
    <row r="29" spans="1:15" s="20" customFormat="1" ht="42" customHeight="1" x14ac:dyDescent="0.2">
      <c r="A29" s="73"/>
      <c r="B29" s="74"/>
      <c r="C29" s="74"/>
      <c r="D29" s="74"/>
      <c r="E29" s="74"/>
      <c r="F29" s="74"/>
      <c r="G29" s="74"/>
      <c r="H29" s="74"/>
      <c r="I29" s="74"/>
      <c r="J29" s="74"/>
      <c r="K29" s="74"/>
      <c r="L29" s="75"/>
      <c r="M29" s="54" t="s">
        <v>35</v>
      </c>
      <c r="N29" s="54"/>
      <c r="O29" s="25">
        <f>SUMIF(G:G,0%,L:L)</f>
        <v>0</v>
      </c>
    </row>
    <row r="30" spans="1:15" s="20" customFormat="1" ht="39" customHeight="1" thickBot="1" x14ac:dyDescent="0.25">
      <c r="A30" s="39" t="s">
        <v>24</v>
      </c>
      <c r="B30" s="40"/>
      <c r="C30" s="40"/>
      <c r="D30" s="40"/>
      <c r="E30" s="40"/>
      <c r="F30" s="40"/>
      <c r="G30" s="40"/>
      <c r="H30" s="40"/>
      <c r="I30" s="40"/>
      <c r="J30" s="40"/>
      <c r="K30" s="40"/>
      <c r="L30" s="41"/>
      <c r="M30" s="55" t="s">
        <v>10</v>
      </c>
      <c r="N30" s="55"/>
      <c r="O30" s="2">
        <f>SUMIF(G:G,5%,L:L)</f>
        <v>0</v>
      </c>
    </row>
    <row r="31" spans="1:15" s="20" customFormat="1" ht="37.5" customHeight="1" x14ac:dyDescent="0.2">
      <c r="A31" s="30" t="s">
        <v>42</v>
      </c>
      <c r="B31" s="31"/>
      <c r="C31" s="31"/>
      <c r="D31" s="31"/>
      <c r="E31" s="31"/>
      <c r="F31" s="31"/>
      <c r="G31" s="31"/>
      <c r="H31" s="31"/>
      <c r="I31" s="31"/>
      <c r="J31" s="31"/>
      <c r="K31" s="31"/>
      <c r="L31" s="32"/>
      <c r="M31" s="55" t="s">
        <v>11</v>
      </c>
      <c r="N31" s="55"/>
      <c r="O31" s="2">
        <f>SUMIF(G:G,19%,L:L)</f>
        <v>0</v>
      </c>
    </row>
    <row r="32" spans="1:15" s="20" customFormat="1" ht="37.5" customHeight="1" x14ac:dyDescent="0.2">
      <c r="A32" s="33"/>
      <c r="B32" s="34"/>
      <c r="C32" s="34"/>
      <c r="D32" s="34"/>
      <c r="E32" s="34"/>
      <c r="F32" s="34"/>
      <c r="G32" s="34"/>
      <c r="H32" s="34"/>
      <c r="I32" s="34"/>
      <c r="J32" s="34"/>
      <c r="K32" s="34"/>
      <c r="L32" s="35"/>
      <c r="M32" s="56" t="s">
        <v>7</v>
      </c>
      <c r="N32" s="57"/>
      <c r="O32" s="3">
        <f>SUM(O29:O31)</f>
        <v>0</v>
      </c>
    </row>
    <row r="33" spans="1:15" s="20" customFormat="1" ht="27.75" customHeight="1" x14ac:dyDescent="0.2">
      <c r="A33" s="33"/>
      <c r="B33" s="34"/>
      <c r="C33" s="34"/>
      <c r="D33" s="34"/>
      <c r="E33" s="34"/>
      <c r="F33" s="34"/>
      <c r="G33" s="34"/>
      <c r="H33" s="34"/>
      <c r="I33" s="34"/>
      <c r="J33" s="34"/>
      <c r="K33" s="34"/>
      <c r="L33" s="35"/>
      <c r="M33" s="58" t="s">
        <v>12</v>
      </c>
      <c r="N33" s="59"/>
      <c r="O33" s="4">
        <f>ROUND(O30*5%,0)</f>
        <v>0</v>
      </c>
    </row>
    <row r="34" spans="1:15" s="20" customFormat="1" ht="30" customHeight="1" x14ac:dyDescent="0.2">
      <c r="A34" s="33"/>
      <c r="B34" s="34"/>
      <c r="C34" s="34"/>
      <c r="D34" s="34"/>
      <c r="E34" s="34"/>
      <c r="F34" s="34"/>
      <c r="G34" s="34"/>
      <c r="H34" s="34"/>
      <c r="I34" s="34"/>
      <c r="J34" s="34"/>
      <c r="K34" s="34"/>
      <c r="L34" s="35"/>
      <c r="M34" s="58" t="s">
        <v>13</v>
      </c>
      <c r="N34" s="59"/>
      <c r="O34" s="2">
        <f>ROUND(O31*19%,0)</f>
        <v>0</v>
      </c>
    </row>
    <row r="35" spans="1:15" s="20" customFormat="1" ht="30" customHeight="1" x14ac:dyDescent="0.2">
      <c r="A35" s="33"/>
      <c r="B35" s="34"/>
      <c r="C35" s="34"/>
      <c r="D35" s="34"/>
      <c r="E35" s="34"/>
      <c r="F35" s="34"/>
      <c r="G35" s="34"/>
      <c r="H35" s="34"/>
      <c r="I35" s="34"/>
      <c r="J35" s="34"/>
      <c r="K35" s="34"/>
      <c r="L35" s="35"/>
      <c r="M35" s="56" t="s">
        <v>14</v>
      </c>
      <c r="N35" s="57"/>
      <c r="O35" s="3">
        <f>SUM(O33:O34)</f>
        <v>0</v>
      </c>
    </row>
    <row r="36" spans="1:15" s="20" customFormat="1" ht="30" customHeight="1" x14ac:dyDescent="0.2">
      <c r="A36" s="33"/>
      <c r="B36" s="34"/>
      <c r="C36" s="34"/>
      <c r="D36" s="34"/>
      <c r="E36" s="34"/>
      <c r="F36" s="34"/>
      <c r="G36" s="34"/>
      <c r="H36" s="34"/>
      <c r="I36" s="34"/>
      <c r="J36" s="34"/>
      <c r="K36" s="34"/>
      <c r="L36" s="35"/>
      <c r="M36" s="70" t="s">
        <v>33</v>
      </c>
      <c r="N36" s="71"/>
      <c r="O36" s="2">
        <f>SUMIF(I:I,8%,N:N)</f>
        <v>0</v>
      </c>
    </row>
    <row r="37" spans="1:15" s="20" customFormat="1" ht="37.5" customHeight="1" x14ac:dyDescent="0.2">
      <c r="A37" s="33"/>
      <c r="B37" s="34"/>
      <c r="C37" s="34"/>
      <c r="D37" s="34"/>
      <c r="E37" s="34"/>
      <c r="F37" s="34"/>
      <c r="G37" s="34"/>
      <c r="H37" s="34"/>
      <c r="I37" s="34"/>
      <c r="J37" s="34"/>
      <c r="K37" s="34"/>
      <c r="L37" s="35"/>
      <c r="M37" s="68" t="s">
        <v>32</v>
      </c>
      <c r="N37" s="69"/>
      <c r="O37" s="3">
        <f>SUM(O36)</f>
        <v>0</v>
      </c>
    </row>
    <row r="38" spans="1:15" s="20" customFormat="1" ht="59.25" customHeight="1" x14ac:dyDescent="0.2">
      <c r="A38" s="36"/>
      <c r="B38" s="37"/>
      <c r="C38" s="37"/>
      <c r="D38" s="37"/>
      <c r="E38" s="37"/>
      <c r="F38" s="37"/>
      <c r="G38" s="37"/>
      <c r="H38" s="37"/>
      <c r="I38" s="37"/>
      <c r="J38" s="37"/>
      <c r="K38" s="37"/>
      <c r="L38" s="38"/>
      <c r="M38" s="68" t="s">
        <v>15</v>
      </c>
      <c r="N38" s="69"/>
      <c r="O38" s="3">
        <f>+O32+O35+O37</f>
        <v>0</v>
      </c>
    </row>
    <row r="41" spans="1:15" x14ac:dyDescent="0.25">
      <c r="B41" s="24"/>
      <c r="C41" s="24"/>
    </row>
    <row r="42" spans="1:15" x14ac:dyDescent="0.25">
      <c r="B42" s="52"/>
      <c r="C42" s="52"/>
    </row>
    <row r="43" spans="1:15" ht="15.75" thickBot="1" x14ac:dyDescent="0.3">
      <c r="B43" s="53"/>
      <c r="C43" s="53"/>
    </row>
    <row r="44" spans="1:15" x14ac:dyDescent="0.25">
      <c r="B44" s="43" t="s">
        <v>20</v>
      </c>
      <c r="C44" s="43"/>
    </row>
    <row r="46" spans="1:15" x14ac:dyDescent="0.25">
      <c r="A46" s="21" t="s">
        <v>44</v>
      </c>
    </row>
  </sheetData>
  <sheetProtection algorithmName="SHA-512" hashValue="qmK3w8URrv9rBzzaY1PWXwg5lwl/PsLjqx2Wog31DnLJDlNA9Ap6L4AXuhTZXprZQ0GUmU1PlpqLKgwF8vEp4A==" saltValue="/qu7LE2yQXVWrPovvnYLpg==" spinCount="100000" sheet="1" selectLockedCells="1"/>
  <mergeCells count="30">
    <mergeCell ref="M35:N35"/>
    <mergeCell ref="M38:N38"/>
    <mergeCell ref="M36:N36"/>
    <mergeCell ref="M37:N37"/>
    <mergeCell ref="N2:O2"/>
    <mergeCell ref="N3:O3"/>
    <mergeCell ref="N4:O4"/>
    <mergeCell ref="N5:O5"/>
    <mergeCell ref="A2:A5"/>
    <mergeCell ref="D12:G12"/>
    <mergeCell ref="A12:B16"/>
    <mergeCell ref="B2:M2"/>
    <mergeCell ref="B3:M3"/>
    <mergeCell ref="B4:M5"/>
    <mergeCell ref="A31:L38"/>
    <mergeCell ref="A30:L30"/>
    <mergeCell ref="A10:B10"/>
    <mergeCell ref="B44:C44"/>
    <mergeCell ref="D14:G14"/>
    <mergeCell ref="D16:G16"/>
    <mergeCell ref="F10:G10"/>
    <mergeCell ref="L10:N10"/>
    <mergeCell ref="B42:C43"/>
    <mergeCell ref="B29:L29"/>
    <mergeCell ref="M29:N29"/>
    <mergeCell ref="M30:N30"/>
    <mergeCell ref="M31:N31"/>
    <mergeCell ref="M32:N32"/>
    <mergeCell ref="M33:N33"/>
    <mergeCell ref="M34:N34"/>
  </mergeCells>
  <dataValidations count="1">
    <dataValidation type="whole" allowBlank="1" showInputMessage="1" showErrorMessage="1" sqref="F20:F28"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G20:G28</xm:sqref>
        </x14:dataValidation>
        <x14:dataValidation type="list" allowBlank="1" showInputMessage="1" showErrorMessage="1" xr:uid="{00000000-0002-0000-0000-000002000000}">
          <x14:formula1>
            <xm:f>Hoja2!$F$7:$F$8</xm:f>
          </x14:formula1>
          <xm:sqref>I20:I28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2023-11-09T20:38:12Z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