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281 MTO LAB. AGUAS/"/>
    </mc:Choice>
  </mc:AlternateContent>
  <xr:revisionPtr revIDLastSave="257" documentId="11_5CC0905083691DCA3BD5D40FC6C1D6DD34622F8C" xr6:coauthVersionLast="47" xr6:coauthVersionMax="47" xr10:uidLastSave="{D267FE7B-A0E0-4B04-AC13-8609AF12A458}"/>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1" l="1"/>
  <c r="O22" i="1"/>
  <c r="O23" i="1"/>
  <c r="O24" i="1"/>
  <c r="O25" i="1"/>
  <c r="N21" i="1"/>
  <c r="N22" i="1"/>
  <c r="N23" i="1"/>
  <c r="N24" i="1"/>
  <c r="N25" i="1"/>
  <c r="M21" i="1"/>
  <c r="M22" i="1"/>
  <c r="M23" i="1"/>
  <c r="M24" i="1"/>
  <c r="M25" i="1"/>
  <c r="L21" i="1"/>
  <c r="L22" i="1"/>
  <c r="L23" i="1"/>
  <c r="L24" i="1"/>
  <c r="L25" i="1"/>
  <c r="K21" i="1"/>
  <c r="K22" i="1"/>
  <c r="K23" i="1"/>
  <c r="K24" i="1"/>
  <c r="K25" i="1"/>
  <c r="J21" i="1"/>
  <c r="J22" i="1"/>
  <c r="J23" i="1"/>
  <c r="J24" i="1"/>
  <c r="J25" i="1"/>
  <c r="H21" i="1"/>
  <c r="H22" i="1"/>
  <c r="H23" i="1"/>
  <c r="H24" i="1"/>
  <c r="H25" i="1"/>
  <c r="H20" i="1"/>
  <c r="J20" i="1"/>
  <c r="L20" i="1"/>
  <c r="M20" i="1" s="1"/>
  <c r="O27" i="1"/>
  <c r="O30" i="1" s="1"/>
  <c r="N20" i="1" l="1"/>
  <c r="O20" i="1" s="1"/>
  <c r="K20" i="1"/>
  <c r="O33" i="1"/>
  <c r="O26" i="1"/>
  <c r="O34" i="1" l="1"/>
  <c r="O28" i="1" l="1"/>
  <c r="O31" i="1" l="1"/>
  <c r="O32" i="1" s="1"/>
  <c r="O29" i="1"/>
  <c r="O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<sst xmlns="http://schemas.openxmlformats.org/spreadsheetml/2006/main" count="57" uniqueCount="52">
  <si>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</si>
  <si>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</si>
  <si>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</si>
  <si>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</si>
  <si>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</si>
  <si>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</si>
  <si>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</si>
  <si>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</si>
  <si>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</si>
  <si>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</si>
  <si>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</si>
  <si>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</si>
  <si>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</si>
  <si>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</si>
  <si>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</si>
  <si>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</si>
  <si>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</si>
  <si>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</si>
  <si>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</si>
  <si>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</si>
  <si>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</si>
  <si>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</si>
  <si>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</si>
  <si>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</si>
  <si>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</si>
  <si>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</si>
  <si>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</si>
  <si>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</si>
  <si>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</si>
  <si>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</si>
  <si>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</si>
  <si>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</si>
  <si>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</si>
  <si>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</si>
  <si>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</si>
  <si>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</si>
  <si>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</si>
  <si>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</si>
  <si>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</si>
  <si>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</si>
  <si>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</si>
  <si>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</si>
  <si>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</si>
  <si>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</si>
  <si>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</si>
  <si>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Realizar Mantenimiento preventivo y/o correctivo
RECEPTOR GPS A COLOR CON SISTEMA WASS PANTALLA DE 2,6" CON MEMORIA INTERNA DE 4GB Y UN RECEPTOR GPS GLONASS MARCA GARMIN
Placas de los elementos educativos
61348
61374
61375
61376
61377
61378
61379
61380
61381
61382
1. Inspeccion general de los equipos, 2. Limpieza y revision de componentes internos y externos, 3.Prueba funcional.</t>
  </si>
  <si>
    <t>Mantenimiento preventivo y/o correctivo
ESTACION TOTAL 500 METROS SIN PRISMA PRECISION DE 2 SEGUNDOS COMPENSADOR ELECTRONICO DE DOS EJES EN ADELANTE, DOBLE PANTALLA DE 6 LINEAS DE TECLADO ALFANUMERICO MARCA SOUTH
Placas de los elementos educativos
61383
61384
61385
61386
61387
1. Inspeccion general de los equipos, 2. Limpieza y revision de componentes internos y externos, 3.Prueba funcional</t>
  </si>
  <si>
    <t>Mantenimiento preventivo y/o correctivo
NIVEL TOPOGRAFICO INCLUYE 1 MIRA TOPOGRAFICA ANCHA CON DIVISIONES AL MJILIMETRO OJO DE POLLO 1 TRIPODE METALICO DE DOBLE SEGURO 1 CERTIFICACION DE CALIBRACION MARCA SOUTH
Placas de los elementos educativos
61388
61389
61390
61391
61392
1. Inspeccion general de los equipos, 2. Limpieza y revision de componentes internos y externos, 3.Prueba funcional.</t>
  </si>
  <si>
    <t>Mantenimiento preventivo y/o correctivo
1. Inspeccion general de los equipos, 2. Limpieza y revision de componentes internos y externos, 3.Prueba funcional.
Gps Navegador Marca Garmin Etrex Venture
Placa de elementos educativos
2017884 marca Hc S/N 16r418682. Cd Instalador S/N
C338329485
2017883 marca Hc S/N 16r437435. Cd Instalador S/N
C338284962</t>
  </si>
  <si>
    <t>Mantenimiento preventivo y/o correctivo
Planimetro 5 Tamaya Planix Digital Polar
Placas de elemento educativo
2013379
2002971
2003020
1. Inspeccion general de los equipos, 2. Limpieza y revision de componentes internos y externos, 3.Prueba funcional</t>
  </si>
  <si>
    <t>BOLSA DE REPUESTOS PARA LOS EQUIPOS QUE
REQUIERAN CAMBIO DE PARTES Y/O COMPONENTES QUE SE EnCUENTREN EN MAL ESTADO O DAÑADOS DENTRO DEL MANTENIMIENTO PREVENTIVO Y/O CORRECTIVO DE LOS ITEMS ANTERIORMENTE NOMBRADOS. ESTA BOLSA DE RESPUESTOS TIENE EL VALOR DE CINCO MILLONES DE PESOS M/TE ($5.000.000) IVA INCLUIDO.</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</si>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</sst>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 fillId="0" borderId="1" xfId="0" applyFont="1" applyBorder="1" applyAlignment="1">
      <alignmen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2" xfId="3" xr:uid="{00000000-0005-0000-0000-000028000000}"/>
    <cellStyle name="Neutral" xfId="12" builtinId="28" customBuiltin="1"/>
    <cellStyle name="Neutral 2" xfId="46" xr:uid="{00000000-0005-0000-0000-00002A000000}"/>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zoomScale="70" zoomScaleNormal="70" zoomScaleSheetLayoutView="70" zoomScalePageLayoutView="55" workbookViewId="0">
      <selection activeCell="F10" sqref="F10:G1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6"/>
      <c r="J12" s="26"/>
      <c r="K12" s="17"/>
    </row>
    <row r="13" spans="1:15" ht="15.75" thickBot="1" x14ac:dyDescent="0.3">
      <c r="A13" s="48"/>
      <c r="B13" s="49"/>
      <c r="C13" s="19"/>
      <c r="D13" s="18"/>
      <c r="E13" s="16"/>
      <c r="F13" s="16"/>
      <c r="G13" s="16"/>
      <c r="K13" s="17"/>
    </row>
    <row r="14" spans="1:15" ht="30" customHeight="1" thickBot="1" x14ac:dyDescent="0.3">
      <c r="A14" s="48"/>
      <c r="B14" s="49"/>
      <c r="C14" s="19"/>
      <c r="D14" s="43" t="s">
        <v>18</v>
      </c>
      <c r="E14" s="44"/>
      <c r="F14" s="44"/>
      <c r="G14" s="45"/>
      <c r="H14" s="7"/>
      <c r="I14" s="26"/>
      <c r="J14" s="26"/>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6"/>
      <c r="J16" s="26"/>
      <c r="K16" s="17"/>
      <c r="L16" s="18"/>
      <c r="M16" s="18"/>
      <c r="N16" s="18"/>
    </row>
    <row r="17" spans="1:15" x14ac:dyDescent="0.25">
      <c r="A17" s="13"/>
      <c r="B17" s="13"/>
      <c r="C17" s="13"/>
      <c r="E17" s="16"/>
      <c r="F17" s="16"/>
      <c r="G17" s="16"/>
      <c r="K17" s="17"/>
      <c r="L17" s="18"/>
      <c r="M17" s="18"/>
      <c r="N17" s="18"/>
    </row>
    <row r="19" spans="1:15" s="22" customFormat="1" ht="99"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270.75" x14ac:dyDescent="0.25">
      <c r="A20" s="29">
        <v>1</v>
      </c>
      <c r="B20" s="34" t="s">
        <v>45</v>
      </c>
      <c r="C20" s="32"/>
      <c r="D20" s="33">
        <v>10</v>
      </c>
      <c r="E20" s="33" t="s">
        <v>44</v>
      </c>
      <c r="F20" s="30"/>
      <c r="G20" s="25">
        <v>0</v>
      </c>
      <c r="H20" s="1">
        <f t="shared" ref="H20:H25" si="0">+ROUND(F20*G20,0)</f>
        <v>0</v>
      </c>
      <c r="I20" s="25">
        <v>0</v>
      </c>
      <c r="J20" s="1">
        <f t="shared" ref="J20:J25" si="1">ROUND(F20*I20,0)</f>
        <v>0</v>
      </c>
      <c r="K20" s="1">
        <f t="shared" ref="K20:K25" si="2">ROUND(F20+H20+J20,0)</f>
        <v>0</v>
      </c>
      <c r="L20" s="1">
        <f t="shared" ref="L20:L25" si="3">ROUND(F20*D20,0)</f>
        <v>0</v>
      </c>
      <c r="M20" s="1">
        <f t="shared" ref="M20:M25" si="4">ROUND(L20*G20,0)</f>
        <v>0</v>
      </c>
      <c r="N20" s="1">
        <f t="shared" ref="N20:N25" si="5">ROUND(L20*I20,0)</f>
        <v>0</v>
      </c>
      <c r="O20" s="2">
        <f t="shared" ref="O20:O25" si="6">ROUND(L20+N20+M20,0)</f>
        <v>0</v>
      </c>
    </row>
    <row r="21" spans="1:15" s="22" customFormat="1" ht="213.75" x14ac:dyDescent="0.25">
      <c r="A21" s="29">
        <v>2</v>
      </c>
      <c r="B21" s="34" t="s">
        <v>46</v>
      </c>
      <c r="C21" s="32"/>
      <c r="D21" s="33">
        <v>5</v>
      </c>
      <c r="E21" s="33" t="s">
        <v>44</v>
      </c>
      <c r="F21" s="30"/>
      <c r="G21" s="25">
        <v>0</v>
      </c>
      <c r="H21" s="1">
        <f t="shared" si="0"/>
        <v>0</v>
      </c>
      <c r="I21" s="25">
        <v>0</v>
      </c>
      <c r="J21" s="1">
        <f t="shared" si="1"/>
        <v>0</v>
      </c>
      <c r="K21" s="1">
        <f t="shared" si="2"/>
        <v>0</v>
      </c>
      <c r="L21" s="1">
        <f t="shared" si="3"/>
        <v>0</v>
      </c>
      <c r="M21" s="1">
        <f t="shared" si="4"/>
        <v>0</v>
      </c>
      <c r="N21" s="1">
        <f t="shared" si="5"/>
        <v>0</v>
      </c>
      <c r="O21" s="2">
        <f t="shared" si="6"/>
        <v>0</v>
      </c>
    </row>
    <row r="22" spans="1:15" s="22" customFormat="1" ht="228" x14ac:dyDescent="0.25">
      <c r="A22" s="29">
        <v>3</v>
      </c>
      <c r="B22" s="34" t="s">
        <v>47</v>
      </c>
      <c r="C22" s="32"/>
      <c r="D22" s="33">
        <v>5</v>
      </c>
      <c r="E22" s="33" t="s">
        <v>44</v>
      </c>
      <c r="F22" s="30"/>
      <c r="G22" s="25">
        <v>0</v>
      </c>
      <c r="H22" s="1">
        <f t="shared" si="0"/>
        <v>0</v>
      </c>
      <c r="I22" s="25">
        <v>0</v>
      </c>
      <c r="J22" s="1">
        <f t="shared" si="1"/>
        <v>0</v>
      </c>
      <c r="K22" s="1">
        <f t="shared" si="2"/>
        <v>0</v>
      </c>
      <c r="L22" s="1">
        <f t="shared" si="3"/>
        <v>0</v>
      </c>
      <c r="M22" s="1">
        <f t="shared" si="4"/>
        <v>0</v>
      </c>
      <c r="N22" s="1">
        <f t="shared" si="5"/>
        <v>0</v>
      </c>
      <c r="O22" s="2">
        <f t="shared" si="6"/>
        <v>0</v>
      </c>
    </row>
    <row r="23" spans="1:15" s="22" customFormat="1" ht="171" x14ac:dyDescent="0.25">
      <c r="A23" s="29">
        <v>4</v>
      </c>
      <c r="B23" s="34" t="s">
        <v>48</v>
      </c>
      <c r="C23" s="32"/>
      <c r="D23" s="33">
        <v>2</v>
      </c>
      <c r="E23" s="33" t="s">
        <v>44</v>
      </c>
      <c r="F23" s="30"/>
      <c r="G23" s="25">
        <v>0</v>
      </c>
      <c r="H23" s="1">
        <f t="shared" si="0"/>
        <v>0</v>
      </c>
      <c r="I23" s="25">
        <v>0</v>
      </c>
      <c r="J23" s="1">
        <f t="shared" si="1"/>
        <v>0</v>
      </c>
      <c r="K23" s="1">
        <f t="shared" si="2"/>
        <v>0</v>
      </c>
      <c r="L23" s="1">
        <f t="shared" si="3"/>
        <v>0</v>
      </c>
      <c r="M23" s="1">
        <f t="shared" si="4"/>
        <v>0</v>
      </c>
      <c r="N23" s="1">
        <f t="shared" si="5"/>
        <v>0</v>
      </c>
      <c r="O23" s="2">
        <f t="shared" si="6"/>
        <v>0</v>
      </c>
    </row>
    <row r="24" spans="1:15" s="22" customFormat="1" ht="128.25" x14ac:dyDescent="0.25">
      <c r="A24" s="29">
        <v>5</v>
      </c>
      <c r="B24" s="34" t="s">
        <v>49</v>
      </c>
      <c r="C24" s="32"/>
      <c r="D24" s="33">
        <v>3</v>
      </c>
      <c r="E24" s="33" t="s">
        <v>44</v>
      </c>
      <c r="F24" s="30"/>
      <c r="G24" s="25">
        <v>0</v>
      </c>
      <c r="H24" s="1">
        <f t="shared" si="0"/>
        <v>0</v>
      </c>
      <c r="I24" s="25">
        <v>0</v>
      </c>
      <c r="J24" s="1">
        <f t="shared" si="1"/>
        <v>0</v>
      </c>
      <c r="K24" s="1">
        <f t="shared" si="2"/>
        <v>0</v>
      </c>
      <c r="L24" s="1">
        <f t="shared" si="3"/>
        <v>0</v>
      </c>
      <c r="M24" s="1">
        <f t="shared" si="4"/>
        <v>0</v>
      </c>
      <c r="N24" s="1">
        <f t="shared" si="5"/>
        <v>0</v>
      </c>
      <c r="O24" s="2">
        <f t="shared" si="6"/>
        <v>0</v>
      </c>
    </row>
    <row r="25" spans="1:15" s="22" customFormat="1" ht="142.5" x14ac:dyDescent="0.25">
      <c r="A25" s="29">
        <v>6</v>
      </c>
      <c r="B25" s="34" t="s">
        <v>50</v>
      </c>
      <c r="C25" s="32"/>
      <c r="D25" s="33">
        <v>1</v>
      </c>
      <c r="E25" s="33" t="s">
        <v>51</v>
      </c>
      <c r="F25" s="30"/>
      <c r="G25" s="25">
        <v>0</v>
      </c>
      <c r="H25" s="1">
        <f t="shared" si="0"/>
        <v>0</v>
      </c>
      <c r="I25" s="25">
        <v>0</v>
      </c>
      <c r="J25" s="1">
        <f t="shared" si="1"/>
        <v>0</v>
      </c>
      <c r="K25" s="1">
        <f t="shared" si="2"/>
        <v>0</v>
      </c>
      <c r="L25" s="1">
        <f t="shared" si="3"/>
        <v>0</v>
      </c>
      <c r="M25" s="1">
        <f t="shared" si="4"/>
        <v>0</v>
      </c>
      <c r="N25" s="1">
        <f t="shared" si="5"/>
        <v>0</v>
      </c>
      <c r="O25" s="2">
        <f t="shared" si="6"/>
        <v>0</v>
      </c>
    </row>
    <row r="26" spans="1:15" s="22" customFormat="1" ht="42" customHeight="1" x14ac:dyDescent="0.2">
      <c r="A26" s="31"/>
      <c r="B26" s="68"/>
      <c r="C26" s="68"/>
      <c r="D26" s="68"/>
      <c r="E26" s="68"/>
      <c r="F26" s="68"/>
      <c r="G26" s="68"/>
      <c r="H26" s="68"/>
      <c r="I26" s="68"/>
      <c r="J26" s="68"/>
      <c r="K26" s="68"/>
      <c r="L26" s="68"/>
      <c r="M26" s="69" t="s">
        <v>35</v>
      </c>
      <c r="N26" s="69"/>
      <c r="O26" s="28">
        <f>SUMIF(G:G,0%,L:L)</f>
        <v>0</v>
      </c>
    </row>
    <row r="27" spans="1:15" s="22" customFormat="1" ht="39" customHeight="1" thickBot="1" x14ac:dyDescent="0.25">
      <c r="A27" s="57" t="s">
        <v>24</v>
      </c>
      <c r="B27" s="58"/>
      <c r="C27" s="58"/>
      <c r="D27" s="58"/>
      <c r="E27" s="58"/>
      <c r="F27" s="58"/>
      <c r="G27" s="58"/>
      <c r="H27" s="58"/>
      <c r="I27" s="58"/>
      <c r="J27" s="58"/>
      <c r="K27" s="58"/>
      <c r="L27" s="58"/>
      <c r="M27" s="70" t="s">
        <v>10</v>
      </c>
      <c r="N27" s="70"/>
      <c r="O27" s="4">
        <f>SUMIF(G:G,5%,L:L)</f>
        <v>0</v>
      </c>
    </row>
    <row r="28" spans="1:15" s="22" customFormat="1" ht="37.5" customHeight="1" x14ac:dyDescent="0.2">
      <c r="A28" s="53" t="s">
        <v>42</v>
      </c>
      <c r="B28" s="54"/>
      <c r="C28" s="54"/>
      <c r="D28" s="54"/>
      <c r="E28" s="54"/>
      <c r="F28" s="54"/>
      <c r="G28" s="54"/>
      <c r="H28" s="54"/>
      <c r="I28" s="54"/>
      <c r="J28" s="54"/>
      <c r="K28" s="54"/>
      <c r="L28" s="55"/>
      <c r="M28" s="70" t="s">
        <v>11</v>
      </c>
      <c r="N28" s="70"/>
      <c r="O28" s="4">
        <f>SUMIF(G:G,19%,L:L)</f>
        <v>0</v>
      </c>
    </row>
    <row r="29" spans="1:15" s="22" customFormat="1" ht="37.5" customHeight="1" x14ac:dyDescent="0.2">
      <c r="A29" s="56"/>
      <c r="B29" s="56"/>
      <c r="C29" s="56"/>
      <c r="D29" s="56"/>
      <c r="E29" s="56"/>
      <c r="F29" s="56"/>
      <c r="G29" s="56"/>
      <c r="H29" s="56"/>
      <c r="I29" s="56"/>
      <c r="J29" s="56"/>
      <c r="K29" s="56"/>
      <c r="L29" s="56"/>
      <c r="M29" s="35" t="s">
        <v>7</v>
      </c>
      <c r="N29" s="36"/>
      <c r="O29" s="5">
        <f>SUM(O26:O28)</f>
        <v>0</v>
      </c>
    </row>
    <row r="30" spans="1:15" s="22" customFormat="1" ht="27.75" customHeight="1" x14ac:dyDescent="0.2">
      <c r="A30" s="56"/>
      <c r="B30" s="56"/>
      <c r="C30" s="56"/>
      <c r="D30" s="56"/>
      <c r="E30" s="56"/>
      <c r="F30" s="56"/>
      <c r="G30" s="56"/>
      <c r="H30" s="56"/>
      <c r="I30" s="56"/>
      <c r="J30" s="56"/>
      <c r="K30" s="56"/>
      <c r="L30" s="56"/>
      <c r="M30" s="71" t="s">
        <v>12</v>
      </c>
      <c r="N30" s="72"/>
      <c r="O30" s="6">
        <f>ROUND(O27*5%,0)</f>
        <v>0</v>
      </c>
    </row>
    <row r="31" spans="1:15" s="22" customFormat="1" ht="30" customHeight="1" x14ac:dyDescent="0.2">
      <c r="A31" s="56"/>
      <c r="B31" s="56"/>
      <c r="C31" s="56"/>
      <c r="D31" s="56"/>
      <c r="E31" s="56"/>
      <c r="F31" s="56"/>
      <c r="G31" s="56"/>
      <c r="H31" s="56"/>
      <c r="I31" s="56"/>
      <c r="J31" s="56"/>
      <c r="K31" s="56"/>
      <c r="L31" s="56"/>
      <c r="M31" s="71" t="s">
        <v>13</v>
      </c>
      <c r="N31" s="72"/>
      <c r="O31" s="4">
        <f>ROUND(O28*19%,0)</f>
        <v>0</v>
      </c>
    </row>
    <row r="32" spans="1:15" s="22" customFormat="1" ht="30" customHeight="1" x14ac:dyDescent="0.2">
      <c r="A32" s="56"/>
      <c r="B32" s="56"/>
      <c r="C32" s="56"/>
      <c r="D32" s="56"/>
      <c r="E32" s="56"/>
      <c r="F32" s="56"/>
      <c r="G32" s="56"/>
      <c r="H32" s="56"/>
      <c r="I32" s="56"/>
      <c r="J32" s="56"/>
      <c r="K32" s="56"/>
      <c r="L32" s="56"/>
      <c r="M32" s="35" t="s">
        <v>14</v>
      </c>
      <c r="N32" s="36"/>
      <c r="O32" s="5">
        <f>SUM(O30:O31)</f>
        <v>0</v>
      </c>
    </row>
    <row r="33" spans="1:15" s="22" customFormat="1" ht="30" customHeight="1" x14ac:dyDescent="0.2">
      <c r="A33" s="56"/>
      <c r="B33" s="56"/>
      <c r="C33" s="56"/>
      <c r="D33" s="56"/>
      <c r="E33" s="56"/>
      <c r="F33" s="56"/>
      <c r="G33" s="56"/>
      <c r="H33" s="56"/>
      <c r="I33" s="56"/>
      <c r="J33" s="56"/>
      <c r="K33" s="56"/>
      <c r="L33" s="56"/>
      <c r="M33" s="39" t="s">
        <v>33</v>
      </c>
      <c r="N33" s="40"/>
      <c r="O33" s="4">
        <f>SUMIF(I:I,8%,N:N)</f>
        <v>0</v>
      </c>
    </row>
    <row r="34" spans="1:15" s="22" customFormat="1" ht="37.5" customHeight="1" x14ac:dyDescent="0.2">
      <c r="A34" s="56"/>
      <c r="B34" s="56"/>
      <c r="C34" s="56"/>
      <c r="D34" s="56"/>
      <c r="E34" s="56"/>
      <c r="F34" s="56"/>
      <c r="G34" s="56"/>
      <c r="H34" s="56"/>
      <c r="I34" s="56"/>
      <c r="J34" s="56"/>
      <c r="K34" s="56"/>
      <c r="L34" s="56"/>
      <c r="M34" s="37" t="s">
        <v>32</v>
      </c>
      <c r="N34" s="38"/>
      <c r="O34" s="5">
        <f>SUM(O33)</f>
        <v>0</v>
      </c>
    </row>
    <row r="35" spans="1:15" s="22" customFormat="1" ht="59.25" customHeight="1" x14ac:dyDescent="0.2">
      <c r="A35" s="56"/>
      <c r="B35" s="56"/>
      <c r="C35" s="56"/>
      <c r="D35" s="56"/>
      <c r="E35" s="56"/>
      <c r="F35" s="56"/>
      <c r="G35" s="56"/>
      <c r="H35" s="56"/>
      <c r="I35" s="56"/>
      <c r="J35" s="56"/>
      <c r="K35" s="56"/>
      <c r="L35" s="56"/>
      <c r="M35" s="37" t="s">
        <v>15</v>
      </c>
      <c r="N35" s="38"/>
      <c r="O35" s="5">
        <f>+O29+O32+O34</f>
        <v>0</v>
      </c>
    </row>
    <row r="38" spans="1:15" x14ac:dyDescent="0.25">
      <c r="B38" s="27"/>
      <c r="C38" s="27"/>
    </row>
    <row r="39" spans="1:15" x14ac:dyDescent="0.25">
      <c r="B39" s="66"/>
      <c r="C39" s="66"/>
    </row>
    <row r="40" spans="1:15" ht="15.75" thickBot="1" x14ac:dyDescent="0.3">
      <c r="B40" s="67"/>
      <c r="C40" s="67"/>
    </row>
    <row r="41" spans="1:15" x14ac:dyDescent="0.25">
      <c r="B41" s="60" t="s">
        <v>20</v>
      </c>
      <c r="C41" s="60"/>
    </row>
    <row r="43" spans="1:15" x14ac:dyDescent="0.25">
      <c r="A43" s="23" t="s">
        <v>43</v>
      </c>
    </row>
  </sheetData>
  <sheetProtection algorithmName="SHA-512" hashValue="50VNNbqrtm6m19CO2Syfk1yUXLefAz4H81wMFmJC7xSBF7+WGLFnGumygjkIuQkO84S1G9899jW13ojlbyTejw==" saltValue="3Q03DR0dFr2UucUJ84LIIQ==" spinCount="100000" sheet="1" selectLockedCells="1"/>
  <mergeCells count="30">
    <mergeCell ref="A28:L35"/>
    <mergeCell ref="A27:L27"/>
    <mergeCell ref="A10:B10"/>
    <mergeCell ref="B41:C41"/>
    <mergeCell ref="D14:G14"/>
    <mergeCell ref="D16:G16"/>
    <mergeCell ref="F10:G10"/>
    <mergeCell ref="L10:N10"/>
    <mergeCell ref="B39:C40"/>
    <mergeCell ref="B26:L26"/>
    <mergeCell ref="M26:N26"/>
    <mergeCell ref="M27:N27"/>
    <mergeCell ref="M28:N28"/>
    <mergeCell ref="M29:N29"/>
    <mergeCell ref="M30:N30"/>
    <mergeCell ref="M31:N31"/>
    <mergeCell ref="A2:A5"/>
    <mergeCell ref="D12:G12"/>
    <mergeCell ref="A12:B16"/>
    <mergeCell ref="B2:M2"/>
    <mergeCell ref="B3:M3"/>
    <mergeCell ref="B4:M5"/>
    <mergeCell ref="M32:N32"/>
    <mergeCell ref="M35:N35"/>
    <mergeCell ref="M33:N33"/>
    <mergeCell ref="M34:N34"/>
    <mergeCell ref="N2:O2"/>
    <mergeCell ref="N3:O3"/>
    <mergeCell ref="N4:O4"/>
    <mergeCell ref="N5:O5"/>
  </mergeCells>
  <dataValidations count="1">
    <dataValidation type="whole" allowBlank="1" showInputMessage="1" showErrorMessage="1" sqref="F20:F25"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G20:G25</xm:sqref>
        </x14:dataValidation>
        <x14:dataValidation type="list" allowBlank="1" showInputMessage="1" showErrorMessage="1" xr:uid="{00000000-0002-0000-0000-000002000000}">
          <x14:formula1>
            <xm:f>Hoja2!$F$7:$F$8</xm:f>
          </x14:formula1>
          <xm:sqref>I20:I25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cp:lastPrinted>2022-01-27T18:55:46Z</cp:lastPrinted>
  <dcterms:created xsi:type="dcterms:W3CDTF">2017-04-28T13:22:52Z</dcterms:created>
  <dcterms:modified xsi:type="dcterms:W3CDTF">2023-10-17T22:20:13Z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