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65/DOCUMENTOS PUBLICADOS/"/>
    </mc:Choice>
  </mc:AlternateContent>
  <xr:revisionPtr revIDLastSave="49" documentId="14_{E9D08344-FCF1-4F5C-A87D-1D4D453D5C0E}" xr6:coauthVersionLast="47" xr6:coauthVersionMax="47" xr10:uidLastSave="{909D7000-83B2-48D7-B742-B38BD0F95BB5}"/>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J22" i="1"/>
  <c r="K22" i="1" s="1"/>
  <c r="L22" i="1"/>
  <c r="M22" i="1" s="1"/>
  <c r="H23" i="1"/>
  <c r="J23" i="1"/>
  <c r="K23" i="1" s="1"/>
  <c r="L23" i="1"/>
  <c r="M23" i="1"/>
  <c r="N23" i="1"/>
  <c r="O23" i="1"/>
  <c r="H24" i="1"/>
  <c r="J24" i="1"/>
  <c r="K24" i="1" s="1"/>
  <c r="L24" i="1"/>
  <c r="M24" i="1" s="1"/>
  <c r="N24" i="1"/>
  <c r="H25" i="1"/>
  <c r="K25" i="1" s="1"/>
  <c r="J25" i="1"/>
  <c r="L25" i="1"/>
  <c r="M25" i="1"/>
  <c r="N25" i="1"/>
  <c r="O25" i="1" s="1"/>
  <c r="H26" i="1"/>
  <c r="J26" i="1"/>
  <c r="L26" i="1"/>
  <c r="M26" i="1" s="1"/>
  <c r="H27" i="1"/>
  <c r="J27" i="1"/>
  <c r="K27" i="1" s="1"/>
  <c r="L27" i="1"/>
  <c r="M27" i="1" s="1"/>
  <c r="N27" i="1"/>
  <c r="O27" i="1" s="1"/>
  <c r="H28" i="1"/>
  <c r="J28" i="1"/>
  <c r="L28" i="1"/>
  <c r="H29" i="1"/>
  <c r="J29" i="1"/>
  <c r="L29" i="1"/>
  <c r="M29" i="1" s="1"/>
  <c r="H30" i="1"/>
  <c r="J30" i="1"/>
  <c r="L30" i="1"/>
  <c r="M30" i="1" s="1"/>
  <c r="N30" i="1"/>
  <c r="H31" i="1"/>
  <c r="J31" i="1"/>
  <c r="K31" i="1" s="1"/>
  <c r="L31" i="1"/>
  <c r="N31" i="1" s="1"/>
  <c r="O31" i="1" s="1"/>
  <c r="M31" i="1"/>
  <c r="H32" i="1"/>
  <c r="J32" i="1"/>
  <c r="L32" i="1"/>
  <c r="M32" i="1" s="1"/>
  <c r="H33" i="1"/>
  <c r="J33" i="1"/>
  <c r="K33" i="1" s="1"/>
  <c r="L33" i="1"/>
  <c r="N33" i="1" s="1"/>
  <c r="O33" i="1" s="1"/>
  <c r="M33" i="1"/>
  <c r="H34" i="1"/>
  <c r="J34" i="1"/>
  <c r="K34" i="1" s="1"/>
  <c r="L34" i="1"/>
  <c r="O34" i="1" s="1"/>
  <c r="M34" i="1"/>
  <c r="N34" i="1"/>
  <c r="H35" i="1"/>
  <c r="J35" i="1"/>
  <c r="L35" i="1"/>
  <c r="N35" i="1" s="1"/>
  <c r="O35" i="1" s="1"/>
  <c r="M35" i="1"/>
  <c r="H36" i="1"/>
  <c r="J36" i="1"/>
  <c r="K36" i="1"/>
  <c r="L36" i="1"/>
  <c r="M36" i="1" s="1"/>
  <c r="N36" i="1"/>
  <c r="H37" i="1"/>
  <c r="J37" i="1"/>
  <c r="L37" i="1"/>
  <c r="M37" i="1"/>
  <c r="N37" i="1"/>
  <c r="O37" i="1" s="1"/>
  <c r="H38" i="1"/>
  <c r="J38" i="1"/>
  <c r="L38" i="1"/>
  <c r="M38" i="1" s="1"/>
  <c r="H39" i="1"/>
  <c r="J39" i="1"/>
  <c r="K39" i="1" s="1"/>
  <c r="L39" i="1"/>
  <c r="M39" i="1" s="1"/>
  <c r="N39" i="1"/>
  <c r="O39" i="1" s="1"/>
  <c r="H40" i="1"/>
  <c r="J40" i="1"/>
  <c r="K40" i="1" s="1"/>
  <c r="L40" i="1"/>
  <c r="H41" i="1"/>
  <c r="K41" i="1" s="1"/>
  <c r="J41" i="1"/>
  <c r="L41" i="1"/>
  <c r="M41" i="1" s="1"/>
  <c r="H42" i="1"/>
  <c r="J42" i="1"/>
  <c r="L42" i="1"/>
  <c r="M42" i="1" s="1"/>
  <c r="N42" i="1"/>
  <c r="H43" i="1"/>
  <c r="J43" i="1"/>
  <c r="K43" i="1" s="1"/>
  <c r="L43" i="1"/>
  <c r="M43" i="1"/>
  <c r="N43" i="1"/>
  <c r="H44" i="1"/>
  <c r="K44" i="1" s="1"/>
  <c r="J44" i="1"/>
  <c r="L44" i="1"/>
  <c r="M44" i="1" s="1"/>
  <c r="H45" i="1"/>
  <c r="J45" i="1"/>
  <c r="K45" i="1"/>
  <c r="L45" i="1"/>
  <c r="N45" i="1" s="1"/>
  <c r="O45" i="1" s="1"/>
  <c r="M45" i="1"/>
  <c r="H46" i="1"/>
  <c r="J46" i="1"/>
  <c r="K46" i="1" s="1"/>
  <c r="L46" i="1"/>
  <c r="M46" i="1"/>
  <c r="N46" i="1"/>
  <c r="H47" i="1"/>
  <c r="J47" i="1"/>
  <c r="L47" i="1"/>
  <c r="N47" i="1" s="1"/>
  <c r="O47" i="1" s="1"/>
  <c r="M47" i="1"/>
  <c r="H48" i="1"/>
  <c r="J48" i="1"/>
  <c r="K48" i="1" s="1"/>
  <c r="L48" i="1"/>
  <c r="M48" i="1" s="1"/>
  <c r="N48" i="1"/>
  <c r="H21" i="1"/>
  <c r="J21" i="1"/>
  <c r="L21" i="1"/>
  <c r="M21" i="1" s="1"/>
  <c r="H20" i="1"/>
  <c r="J20" i="1"/>
  <c r="L20" i="1"/>
  <c r="M20" i="1" s="1"/>
  <c r="O50" i="1"/>
  <c r="O53" i="1" s="1"/>
  <c r="K42" i="1" l="1"/>
  <c r="K30" i="1"/>
  <c r="K47" i="1"/>
  <c r="K38" i="1"/>
  <c r="K26" i="1"/>
  <c r="K29" i="1"/>
  <c r="K37" i="1"/>
  <c r="K35" i="1"/>
  <c r="O46" i="1"/>
  <c r="O43" i="1"/>
  <c r="K32" i="1"/>
  <c r="K28" i="1"/>
  <c r="N40" i="1"/>
  <c r="O40" i="1" s="1"/>
  <c r="N28" i="1"/>
  <c r="O28" i="1" s="1"/>
  <c r="M40" i="1"/>
  <c r="M28" i="1"/>
  <c r="N26" i="1"/>
  <c r="O26" i="1" s="1"/>
  <c r="N38" i="1"/>
  <c r="O38" i="1" s="1"/>
  <c r="O48" i="1"/>
  <c r="O36" i="1"/>
  <c r="O24" i="1"/>
  <c r="N41" i="1"/>
  <c r="O41" i="1" s="1"/>
  <c r="N29" i="1"/>
  <c r="O29" i="1" s="1"/>
  <c r="N22" i="1"/>
  <c r="O22" i="1" s="1"/>
  <c r="N44" i="1"/>
  <c r="O44" i="1" s="1"/>
  <c r="N32" i="1"/>
  <c r="O32" i="1" s="1"/>
  <c r="O42" i="1"/>
  <c r="O30" i="1"/>
  <c r="K21" i="1"/>
  <c r="N21" i="1"/>
  <c r="O21" i="1" s="1"/>
  <c r="N20" i="1"/>
  <c r="O20" i="1" s="1"/>
  <c r="K20" i="1"/>
  <c r="O56" i="1"/>
  <c r="O49" i="1"/>
  <c r="O57" i="1" l="1"/>
  <c r="O51" i="1" l="1"/>
  <c r="O54" i="1" l="1"/>
  <c r="O55" i="1" s="1"/>
  <c r="O52" i="1"/>
  <c r="O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<sst xmlns="http://schemas.openxmlformats.org/spreadsheetml/2006/main" count="103" uniqueCount="74">
  <si>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</si>
  <si>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</si>
  <si>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</si>
  <si>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</si>
  <si>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</si>
  <si>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</si>
  <si>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</si>
  <si>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</si>
  <si>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</si>
  <si>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</si>
  <si>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</si>
  <si>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</si>
  <si>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</si>
  <si>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</si>
  <si>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</si>
  <si>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</si>
  <si>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</si>
  <si>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</si>
  <si>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</si>
  <si>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</si>
  <si>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</si>
  <si>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</si>
  <si>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</si>
  <si>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</si>
  <si>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</si>
  <si>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</si>
  <si>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</si>
  <si>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</si>
  <si>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</si>
  <si>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</si>
  <si>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</si>
  <si>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</si>
  <si>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</si>
  <si>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</si>
  <si>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</si>
  <si>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</si>
  <si>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</si>
  <si>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</si>
  <si>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</si>
  <si>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</si>
  <si>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</si>
  <si>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</si>
  <si>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</si>
  <si>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</si>
  <si>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</si>
  <si>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Conector para cable coaxial de semi-precisión SMA hembra (Ref: CON-SMAEDGE-S-ND)</t>
  </si>
  <si>
    <t>Divisor de potencia de radiofrecuencia de 3 vías (splitter), con ancho de banda de  0 Hz a 5,4 GHz, aislamiento entre entrada y salidas 17 dB, y relación de onda estacionaria (VSWR) de 1,6 (Ref: ZF3RSC-542-S+)</t>
  </si>
  <si>
    <t>Circuito integrado oscilador/temporizador/generador de pulsos 555 (Ref: 296-NE555PSND)  </t>
  </si>
  <si>
    <t>Amplificador operacional  de precisión con entrada entrada diferencial AD744 (Ref: AD744JRZND)  </t>
  </si>
  <si>
    <t>Distribuidor de señales (Line Driver), salida balanceada, baja distorsión (0,0005%) a 1 kHz  (Ref: 296-38929-6-ND)</t>
  </si>
  <si>
    <t>Condensador 100 nF, tolerancia 2 %, 50 Vdc, montaje de superficie (Ref: PCF1552CTND)  </t>
  </si>
  <si>
    <t>Condensador 1.5 nF, tolerancia 2%, 50 Vdc, montaje de superficie (Ref: PCF1103 CT-ND) </t>
  </si>
  <si>
    <t>Condensador 470 pF, tolerancia 2 %, 50 Vdc, montaje de superficie  (Ref PCF1292CTND)</t>
  </si>
  <si>
    <t>Resistencia 10 Mohmios, tolerancia 5 %, 1 vatio (Ref: RMCF2512JT10M0)</t>
  </si>
  <si>
    <t>Resistencia 1 Mohmios, tolerancia 5 %, 1 vatio (Ref: 13-RC2512JK-071ML)  </t>
  </si>
  <si>
    <t>Resistencia 10 Kohmios,  tolerancia 5 %, 1 vatio (Ref 13-RC1218JK-0710KL)</t>
  </si>
  <si>
    <t>Resistencia 4.7 Kohmios, tolerancia 5 %, 1 vatio (Ref 13-RC1218JK-074K7L)</t>
  </si>
  <si>
    <t>Resistencia 1Kohmios, tolerancia 5 %, 1 vatio (Ref: YAG3397)</t>
  </si>
  <si>
    <t>Resistencia 18 Kohmios, tolerancia 5 %, 1 vatio (Ref: 13-RC2512JK-0718KL)</t>
  </si>
  <si>
    <t>Diodo de propósito general 75 voltios, 300 miliamperios, montaje de superficie, 1N4148 (Ref: 1655-1359-1-ND)</t>
  </si>
  <si>
    <t>Conector para cable coaxial de semi-precisión  hembra SMA para uso en PCB (Ref: 2057-RF2-03E-T-00-50-GND)</t>
  </si>
  <si>
    <t>Conector para cable coaxial de semi-precisión macho SMA (Ref: 2057-RF2-02BT-02-50-G-ND)</t>
  </si>
  <si>
    <t>Amplificador operacional LM7171, seguidor de voltaje de alta velocidad (4100 V/us) y alta corriente de salida (100 mA) (Ref: LM7171AIM/NOPB-ND) </t>
  </si>
  <si>
    <t>Regulador voltaje de 12 Voltios y 1 amperio,  LM7812 (Ref: BA17812FPE2TR-ND)</t>
  </si>
  <si>
    <t>Regulador voltaje de 12 Voltios y 1.5 amperios, LM7912 (Ref: 497-1215-2-ND)</t>
  </si>
  <si>
    <t>Amplificador operacional LM741, disparador inversor de Schmitt (Ref: 296-11106-ND)</t>
  </si>
  <si>
    <t>Amplificador operacional de baja distorsión, alta velocidad y retroalimentación de corriente, THS3062,  (Ref: 296-13821-5-ND)</t>
  </si>
  <si>
    <t>Amplificador operacional buffer de lazo cerrado y alta velocidad, BUF602 (Ref: 296-19309-5-ND)</t>
  </si>
  <si>
    <t>Transistor JFET  de canal N, 25 voltios, 225 milivatios, montaje de superficie (Ref: MMBFU310LT1G)</t>
  </si>
  <si>
    <t>Diodo Schottky, 15 voltios, 30 miliamperios, montaje de superficie (Ref:727-5340-6-ND) </t>
  </si>
  <si>
    <t>Regulador de voltaje 12 Voltios, de salida ajustable,  100 miliamperios (Ref: LM317LZRAG)</t>
  </si>
  <si>
    <t>Amplificador de instrumentación de precisión de bajo ruido y baja potencia, INA821,  (Ref: INA821IDGKT)</t>
  </si>
  <si>
    <t>Protección contra descargas, gas discharge tube (GDT)  90V 2,5 KA(Ref: 495-75987-ND)</t>
  </si>
  <si>
    <t>Toroide (núcleo de ferrita multiapertura) BN-43-2402 (Ref: 2843002402)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</si>
</sst>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43" fontId="3" fillId="0" borderId="26" xfId="3" applyFont="1" applyFill="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wrapText="1"/>
      <protection hidden="1"/>
    </xf>
    <xf numFmtId="0" fontId="3" fillId="2" borderId="32" xfId="0" applyFont="1" applyFill="1" applyBorder="1" applyAlignment="1" applyProtection="1">
      <alignment horizontal="center" vertical="center" wrapText="1"/>
      <protection hidden="1"/>
    </xf>
    <xf numFmtId="0" fontId="0" fillId="2" borderId="1" xfId="0" applyFill="1" applyBorder="1" applyAlignment="1" applyProtection="1">
      <alignment vertical="center"/>
      <protection hidden="1"/>
    </xf>
    <xf numFmtId="0" fontId="0" fillId="2" borderId="0" xfId="0" applyFill="1" applyBorder="1" applyAlignment="1" applyProtection="1">
      <alignment vertical="center"/>
      <protection hidden="1"/>
    </xf>
    <xf numFmtId="0" fontId="1" fillId="0" borderId="35" xfId="0" applyFont="1" applyBorder="1" applyAlignment="1">
      <alignment horizontal="left" vertical="center" wrapText="1"/>
    </xf>
    <xf numFmtId="0" fontId="1" fillId="0" borderId="35" xfId="0" applyFont="1" applyBorder="1" applyAlignment="1">
      <alignment horizontal="center" vertical="center" wrapText="1"/>
    </xf>
    <xf numFmtId="0" fontId="1" fillId="0" borderId="35" xfId="0" applyFont="1" applyBorder="1" applyAlignment="1">
      <alignment horizontal="center" vertical="center" wrapText="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6"/>
  <sheetViews>
    <sheetView tabSelected="1" topLeftCell="A15" zoomScale="95" zoomScaleNormal="95" zoomScaleSheetLayoutView="70" zoomScalePageLayoutView="55" workbookViewId="0">
      <selection activeCell="I20" sqref="I20"/>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9" t="s">
        <v>39</v>
      </c>
    </row>
    <row r="8" spans="1:15" x14ac:dyDescent="0.25">
      <c r="A8" s="9"/>
    </row>
    <row r="9" spans="1:15" x14ac:dyDescent="0.25">
      <c r="A9" s="10" t="s">
        <v>29</v>
      </c>
    </row>
    <row r="10" spans="1:15" ht="25.5" customHeight="1" x14ac:dyDescent="0.25">
      <c r="A10" s="65" t="s">
        <v>28</v>
      </c>
      <c r="B10" s="65"/>
      <c r="C10" s="11"/>
      <c r="E10" s="12" t="s">
        <v>21</v>
      </c>
      <c r="F10" s="67"/>
      <c r="G10" s="68"/>
      <c r="K10" s="13" t="s">
        <v>16</v>
      </c>
      <c r="L10" s="69"/>
      <c r="M10" s="70"/>
      <c r="N10" s="71"/>
    </row>
    <row r="11" spans="1:15" ht="15.75" thickBot="1" x14ac:dyDescent="0.3">
      <c r="A11" s="11"/>
      <c r="B11" s="11"/>
      <c r="C11" s="11"/>
      <c r="E11" s="14"/>
      <c r="F11" s="14"/>
      <c r="G11" s="14"/>
      <c r="K11" s="15"/>
      <c r="L11" s="16"/>
      <c r="M11" s="16"/>
      <c r="N11" s="16"/>
    </row>
    <row r="12" spans="1:15" ht="30.75" customHeight="1" thickBot="1" x14ac:dyDescent="0.3">
      <c r="A12" s="46" t="s">
        <v>26</v>
      </c>
      <c r="B12" s="47"/>
      <c r="C12" s="17"/>
      <c r="D12" s="43" t="s">
        <v>17</v>
      </c>
      <c r="E12" s="44"/>
      <c r="F12" s="44"/>
      <c r="G12" s="45"/>
      <c r="H12" s="5"/>
      <c r="I12" s="23"/>
      <c r="J12" s="23"/>
      <c r="K12" s="15"/>
    </row>
    <row r="13" spans="1:15" ht="15.75" thickBot="1" x14ac:dyDescent="0.3">
      <c r="A13" s="48"/>
      <c r="B13" s="49"/>
      <c r="C13" s="17"/>
      <c r="D13" s="16"/>
      <c r="E13" s="14"/>
      <c r="F13" s="14"/>
      <c r="G13" s="14"/>
      <c r="K13" s="15"/>
    </row>
    <row r="14" spans="1:15" ht="30" customHeight="1" thickBot="1" x14ac:dyDescent="0.3">
      <c r="A14" s="48"/>
      <c r="B14" s="49"/>
      <c r="C14" s="17"/>
      <c r="D14" s="43" t="s">
        <v>18</v>
      </c>
      <c r="E14" s="44"/>
      <c r="F14" s="44"/>
      <c r="G14" s="45"/>
      <c r="H14" s="5"/>
      <c r="I14" s="23"/>
      <c r="J14" s="23"/>
      <c r="K14" s="15"/>
    </row>
    <row r="15" spans="1:15" ht="18.75" customHeight="1" thickBot="1" x14ac:dyDescent="0.3">
      <c r="A15" s="48"/>
      <c r="B15" s="49"/>
      <c r="C15" s="17"/>
      <c r="E15" s="14"/>
      <c r="F15" s="14"/>
      <c r="G15" s="14"/>
      <c r="K15" s="15"/>
    </row>
    <row r="16" spans="1:15" ht="24" customHeight="1" thickBot="1" x14ac:dyDescent="0.3">
      <c r="A16" s="50"/>
      <c r="B16" s="51"/>
      <c r="C16" s="17"/>
      <c r="D16" s="43" t="s">
        <v>22</v>
      </c>
      <c r="E16" s="44"/>
      <c r="F16" s="44"/>
      <c r="G16" s="45"/>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122.25" customHeight="1" x14ac:dyDescent="0.25">
      <c r="A20" s="27">
        <v>1</v>
      </c>
      <c r="B20" s="86" t="s">
        <v>45</v>
      </c>
      <c r="C20" s="26"/>
      <c r="D20" s="87">
        <v>30</v>
      </c>
      <c r="E20" s="88" t="s">
        <v>43</v>
      </c>
      <c r="F20" s="28"/>
      <c r="G20" s="29">
        <v>0</v>
      </c>
      <c r="H20" s="30">
        <f t="shared" ref="H20" si="0">+ROUND(F20*G20,0)</f>
        <v>0</v>
      </c>
      <c r="I20" s="29">
        <v>0</v>
      </c>
      <c r="J20" s="30">
        <f>ROUND(F20*I20,0)</f>
        <v>0</v>
      </c>
      <c r="K20" s="30">
        <f t="shared" ref="K20" si="1">ROUND(F20+H20+J20,0)</f>
        <v>0</v>
      </c>
      <c r="L20" s="30">
        <f t="shared" ref="L20" si="2">ROUND(F20*D20,0)</f>
        <v>0</v>
      </c>
      <c r="M20" s="30">
        <f t="shared" ref="M20" si="3">ROUND(L20*G20,0)</f>
        <v>0</v>
      </c>
      <c r="N20" s="30">
        <f>ROUND(L20*I20,0)</f>
        <v>0</v>
      </c>
      <c r="O20" s="33">
        <f t="shared" ref="O20" si="4">ROUND(L20+N20+M20,0)</f>
        <v>0</v>
      </c>
    </row>
    <row r="21" spans="1:15" s="20" customFormat="1" ht="120" customHeight="1" x14ac:dyDescent="0.25">
      <c r="A21" s="34">
        <v>2</v>
      </c>
      <c r="B21" s="86" t="s">
        <v>46</v>
      </c>
      <c r="C21" s="78"/>
      <c r="D21" s="87">
        <v>3</v>
      </c>
      <c r="E21" s="88" t="s">
        <v>43</v>
      </c>
      <c r="F21" s="79"/>
      <c r="G21" s="80">
        <v>0</v>
      </c>
      <c r="H21" s="31">
        <f t="shared" ref="H21" si="5">+ROUND(F21*G21,0)</f>
        <v>0</v>
      </c>
      <c r="I21" s="80">
        <v>0</v>
      </c>
      <c r="J21" s="31">
        <f>ROUND(F21*I21,0)</f>
        <v>0</v>
      </c>
      <c r="K21" s="31">
        <f t="shared" ref="K21" si="6">ROUND(F21+H21+J21,0)</f>
        <v>0</v>
      </c>
      <c r="L21" s="31">
        <f t="shared" ref="L21" si="7">ROUND(F21*D21,0)</f>
        <v>0</v>
      </c>
      <c r="M21" s="31">
        <f t="shared" ref="M21" si="8">ROUND(L21*G21,0)</f>
        <v>0</v>
      </c>
      <c r="N21" s="31">
        <f>ROUND(L21*I21,0)</f>
        <v>0</v>
      </c>
      <c r="O21" s="32">
        <f t="shared" ref="O21" si="9">ROUND(L21+N21+M21,0)</f>
        <v>0</v>
      </c>
    </row>
    <row r="22" spans="1:15" s="20" customFormat="1" ht="120" customHeight="1" x14ac:dyDescent="0.25">
      <c r="A22" s="34">
        <v>3</v>
      </c>
      <c r="B22" s="86" t="s">
        <v>47</v>
      </c>
      <c r="C22" s="78"/>
      <c r="D22" s="87">
        <v>10</v>
      </c>
      <c r="E22" s="88" t="s">
        <v>43</v>
      </c>
      <c r="F22" s="79"/>
      <c r="G22" s="80">
        <v>0</v>
      </c>
      <c r="H22" s="31">
        <f t="shared" ref="H22:H48" si="10">+ROUND(F22*G22,0)</f>
        <v>0</v>
      </c>
      <c r="I22" s="80">
        <v>0</v>
      </c>
      <c r="J22" s="31">
        <f t="shared" ref="J22:J48" si="11">ROUND(F22*I22,0)</f>
        <v>0</v>
      </c>
      <c r="K22" s="31">
        <f t="shared" ref="K22:K48" si="12">ROUND(F22+H22+J22,0)</f>
        <v>0</v>
      </c>
      <c r="L22" s="31">
        <f t="shared" ref="L22:L48" si="13">ROUND(F22*D22,0)</f>
        <v>0</v>
      </c>
      <c r="M22" s="31">
        <f t="shared" ref="M22:M48" si="14">ROUND(L22*G22,0)</f>
        <v>0</v>
      </c>
      <c r="N22" s="31">
        <f t="shared" ref="N22:N48" si="15">ROUND(L22*I22,0)</f>
        <v>0</v>
      </c>
      <c r="O22" s="32">
        <f t="shared" ref="O22:O48" si="16">ROUND(L22+N22+M22,0)</f>
        <v>0</v>
      </c>
    </row>
    <row r="23" spans="1:15" s="20" customFormat="1" ht="120" customHeight="1" x14ac:dyDescent="0.25">
      <c r="A23" s="34">
        <v>4</v>
      </c>
      <c r="B23" s="86" t="s">
        <v>48</v>
      </c>
      <c r="C23" s="78"/>
      <c r="D23" s="87">
        <v>20</v>
      </c>
      <c r="E23" s="88" t="s">
        <v>43</v>
      </c>
      <c r="F23" s="79"/>
      <c r="G23" s="80">
        <v>0</v>
      </c>
      <c r="H23" s="31">
        <f t="shared" si="10"/>
        <v>0</v>
      </c>
      <c r="I23" s="80">
        <v>0</v>
      </c>
      <c r="J23" s="31">
        <f t="shared" si="11"/>
        <v>0</v>
      </c>
      <c r="K23" s="31">
        <f t="shared" si="12"/>
        <v>0</v>
      </c>
      <c r="L23" s="31">
        <f t="shared" si="13"/>
        <v>0</v>
      </c>
      <c r="M23" s="31">
        <f t="shared" si="14"/>
        <v>0</v>
      </c>
      <c r="N23" s="31">
        <f t="shared" si="15"/>
        <v>0</v>
      </c>
      <c r="O23" s="32">
        <f t="shared" si="16"/>
        <v>0</v>
      </c>
    </row>
    <row r="24" spans="1:15" s="20" customFormat="1" ht="120" customHeight="1" x14ac:dyDescent="0.25">
      <c r="A24" s="34">
        <v>5</v>
      </c>
      <c r="B24" s="86" t="s">
        <v>49</v>
      </c>
      <c r="C24" s="78"/>
      <c r="D24" s="87">
        <v>20</v>
      </c>
      <c r="E24" s="88" t="s">
        <v>43</v>
      </c>
      <c r="F24" s="79"/>
      <c r="G24" s="80">
        <v>0</v>
      </c>
      <c r="H24" s="31">
        <f t="shared" si="10"/>
        <v>0</v>
      </c>
      <c r="I24" s="80">
        <v>0</v>
      </c>
      <c r="J24" s="31">
        <f t="shared" si="11"/>
        <v>0</v>
      </c>
      <c r="K24" s="31">
        <f t="shared" si="12"/>
        <v>0</v>
      </c>
      <c r="L24" s="31">
        <f t="shared" si="13"/>
        <v>0</v>
      </c>
      <c r="M24" s="31">
        <f t="shared" si="14"/>
        <v>0</v>
      </c>
      <c r="N24" s="31">
        <f t="shared" si="15"/>
        <v>0</v>
      </c>
      <c r="O24" s="32">
        <f t="shared" si="16"/>
        <v>0</v>
      </c>
    </row>
    <row r="25" spans="1:15" s="20" customFormat="1" ht="120" customHeight="1" x14ac:dyDescent="0.25">
      <c r="A25" s="34">
        <v>6</v>
      </c>
      <c r="B25" s="86" t="s">
        <v>50</v>
      </c>
      <c r="C25" s="78"/>
      <c r="D25" s="87">
        <v>50</v>
      </c>
      <c r="E25" s="88" t="s">
        <v>43</v>
      </c>
      <c r="F25" s="79"/>
      <c r="G25" s="80">
        <v>0</v>
      </c>
      <c r="H25" s="31">
        <f t="shared" si="10"/>
        <v>0</v>
      </c>
      <c r="I25" s="80">
        <v>0</v>
      </c>
      <c r="J25" s="31">
        <f t="shared" si="11"/>
        <v>0</v>
      </c>
      <c r="K25" s="31">
        <f t="shared" si="12"/>
        <v>0</v>
      </c>
      <c r="L25" s="31">
        <f t="shared" si="13"/>
        <v>0</v>
      </c>
      <c r="M25" s="31">
        <f t="shared" si="14"/>
        <v>0</v>
      </c>
      <c r="N25" s="31">
        <f t="shared" si="15"/>
        <v>0</v>
      </c>
      <c r="O25" s="32">
        <f t="shared" si="16"/>
        <v>0</v>
      </c>
    </row>
    <row r="26" spans="1:15" s="20" customFormat="1" ht="120" customHeight="1" x14ac:dyDescent="0.25">
      <c r="A26" s="34">
        <v>7</v>
      </c>
      <c r="B26" s="86" t="s">
        <v>51</v>
      </c>
      <c r="C26" s="78"/>
      <c r="D26" s="87">
        <v>50</v>
      </c>
      <c r="E26" s="88" t="s">
        <v>43</v>
      </c>
      <c r="F26" s="79"/>
      <c r="G26" s="80">
        <v>0</v>
      </c>
      <c r="H26" s="31">
        <f t="shared" si="10"/>
        <v>0</v>
      </c>
      <c r="I26" s="80">
        <v>0</v>
      </c>
      <c r="J26" s="31">
        <f t="shared" si="11"/>
        <v>0</v>
      </c>
      <c r="K26" s="31">
        <f t="shared" si="12"/>
        <v>0</v>
      </c>
      <c r="L26" s="31">
        <f t="shared" si="13"/>
        <v>0</v>
      </c>
      <c r="M26" s="31">
        <f t="shared" si="14"/>
        <v>0</v>
      </c>
      <c r="N26" s="31">
        <f t="shared" si="15"/>
        <v>0</v>
      </c>
      <c r="O26" s="32">
        <f t="shared" si="16"/>
        <v>0</v>
      </c>
    </row>
    <row r="27" spans="1:15" s="20" customFormat="1" ht="120" customHeight="1" x14ac:dyDescent="0.25">
      <c r="A27" s="34">
        <v>8</v>
      </c>
      <c r="B27" s="86" t="s">
        <v>52</v>
      </c>
      <c r="C27" s="78"/>
      <c r="D27" s="87">
        <v>50</v>
      </c>
      <c r="E27" s="88" t="s">
        <v>43</v>
      </c>
      <c r="F27" s="79"/>
      <c r="G27" s="80">
        <v>0</v>
      </c>
      <c r="H27" s="31">
        <f t="shared" si="10"/>
        <v>0</v>
      </c>
      <c r="I27" s="80">
        <v>0</v>
      </c>
      <c r="J27" s="31">
        <f t="shared" si="11"/>
        <v>0</v>
      </c>
      <c r="K27" s="31">
        <f t="shared" si="12"/>
        <v>0</v>
      </c>
      <c r="L27" s="31">
        <f t="shared" si="13"/>
        <v>0</v>
      </c>
      <c r="M27" s="31">
        <f t="shared" si="14"/>
        <v>0</v>
      </c>
      <c r="N27" s="31">
        <f t="shared" si="15"/>
        <v>0</v>
      </c>
      <c r="O27" s="32">
        <f t="shared" si="16"/>
        <v>0</v>
      </c>
    </row>
    <row r="28" spans="1:15" s="20" customFormat="1" ht="120" customHeight="1" x14ac:dyDescent="0.25">
      <c r="A28" s="34">
        <v>9</v>
      </c>
      <c r="B28" s="86" t="s">
        <v>53</v>
      </c>
      <c r="C28" s="78"/>
      <c r="D28" s="87">
        <v>50</v>
      </c>
      <c r="E28" s="88" t="s">
        <v>43</v>
      </c>
      <c r="F28" s="79"/>
      <c r="G28" s="80">
        <v>0</v>
      </c>
      <c r="H28" s="31">
        <f t="shared" si="10"/>
        <v>0</v>
      </c>
      <c r="I28" s="80">
        <v>0</v>
      </c>
      <c r="J28" s="31">
        <f t="shared" si="11"/>
        <v>0</v>
      </c>
      <c r="K28" s="31">
        <f t="shared" si="12"/>
        <v>0</v>
      </c>
      <c r="L28" s="31">
        <f t="shared" si="13"/>
        <v>0</v>
      </c>
      <c r="M28" s="31">
        <f t="shared" si="14"/>
        <v>0</v>
      </c>
      <c r="N28" s="31">
        <f t="shared" si="15"/>
        <v>0</v>
      </c>
      <c r="O28" s="32">
        <f t="shared" si="16"/>
        <v>0</v>
      </c>
    </row>
    <row r="29" spans="1:15" s="20" customFormat="1" ht="120" customHeight="1" x14ac:dyDescent="0.25">
      <c r="A29" s="34">
        <v>10</v>
      </c>
      <c r="B29" s="86" t="s">
        <v>54</v>
      </c>
      <c r="C29" s="78"/>
      <c r="D29" s="87">
        <v>50</v>
      </c>
      <c r="E29" s="88" t="s">
        <v>43</v>
      </c>
      <c r="F29" s="79"/>
      <c r="G29" s="80">
        <v>0</v>
      </c>
      <c r="H29" s="31">
        <f t="shared" si="10"/>
        <v>0</v>
      </c>
      <c r="I29" s="80">
        <v>0</v>
      </c>
      <c r="J29" s="31">
        <f t="shared" si="11"/>
        <v>0</v>
      </c>
      <c r="K29" s="31">
        <f t="shared" si="12"/>
        <v>0</v>
      </c>
      <c r="L29" s="31">
        <f t="shared" si="13"/>
        <v>0</v>
      </c>
      <c r="M29" s="31">
        <f t="shared" si="14"/>
        <v>0</v>
      </c>
      <c r="N29" s="31">
        <f t="shared" si="15"/>
        <v>0</v>
      </c>
      <c r="O29" s="32">
        <f t="shared" si="16"/>
        <v>0</v>
      </c>
    </row>
    <row r="30" spans="1:15" s="20" customFormat="1" ht="120" customHeight="1" x14ac:dyDescent="0.25">
      <c r="A30" s="34">
        <v>11</v>
      </c>
      <c r="B30" s="86" t="s">
        <v>55</v>
      </c>
      <c r="C30" s="78"/>
      <c r="D30" s="87">
        <v>50</v>
      </c>
      <c r="E30" s="88" t="s">
        <v>43</v>
      </c>
      <c r="F30" s="79"/>
      <c r="G30" s="80">
        <v>0</v>
      </c>
      <c r="H30" s="31">
        <f t="shared" si="10"/>
        <v>0</v>
      </c>
      <c r="I30" s="80">
        <v>0</v>
      </c>
      <c r="J30" s="31">
        <f t="shared" si="11"/>
        <v>0</v>
      </c>
      <c r="K30" s="31">
        <f t="shared" si="12"/>
        <v>0</v>
      </c>
      <c r="L30" s="31">
        <f t="shared" si="13"/>
        <v>0</v>
      </c>
      <c r="M30" s="31">
        <f t="shared" si="14"/>
        <v>0</v>
      </c>
      <c r="N30" s="31">
        <f t="shared" si="15"/>
        <v>0</v>
      </c>
      <c r="O30" s="32">
        <f t="shared" si="16"/>
        <v>0</v>
      </c>
    </row>
    <row r="31" spans="1:15" s="20" customFormat="1" ht="120" customHeight="1" x14ac:dyDescent="0.25">
      <c r="A31" s="34">
        <v>12</v>
      </c>
      <c r="B31" s="86" t="s">
        <v>56</v>
      </c>
      <c r="C31" s="78"/>
      <c r="D31" s="87">
        <v>50</v>
      </c>
      <c r="E31" s="88" t="s">
        <v>43</v>
      </c>
      <c r="F31" s="79"/>
      <c r="G31" s="80">
        <v>0</v>
      </c>
      <c r="H31" s="31">
        <f t="shared" si="10"/>
        <v>0</v>
      </c>
      <c r="I31" s="80">
        <v>0</v>
      </c>
      <c r="J31" s="31">
        <f t="shared" si="11"/>
        <v>0</v>
      </c>
      <c r="K31" s="31">
        <f t="shared" si="12"/>
        <v>0</v>
      </c>
      <c r="L31" s="31">
        <f t="shared" si="13"/>
        <v>0</v>
      </c>
      <c r="M31" s="31">
        <f t="shared" si="14"/>
        <v>0</v>
      </c>
      <c r="N31" s="31">
        <f t="shared" si="15"/>
        <v>0</v>
      </c>
      <c r="O31" s="32">
        <f t="shared" si="16"/>
        <v>0</v>
      </c>
    </row>
    <row r="32" spans="1:15" s="20" customFormat="1" ht="120" customHeight="1" x14ac:dyDescent="0.25">
      <c r="A32" s="34">
        <v>13</v>
      </c>
      <c r="B32" s="86" t="s">
        <v>57</v>
      </c>
      <c r="C32" s="78"/>
      <c r="D32" s="87">
        <v>50</v>
      </c>
      <c r="E32" s="88" t="s">
        <v>43</v>
      </c>
      <c r="F32" s="79"/>
      <c r="G32" s="80">
        <v>0</v>
      </c>
      <c r="H32" s="31">
        <f t="shared" si="10"/>
        <v>0</v>
      </c>
      <c r="I32" s="80">
        <v>0</v>
      </c>
      <c r="J32" s="31">
        <f t="shared" si="11"/>
        <v>0</v>
      </c>
      <c r="K32" s="31">
        <f t="shared" si="12"/>
        <v>0</v>
      </c>
      <c r="L32" s="31">
        <f t="shared" si="13"/>
        <v>0</v>
      </c>
      <c r="M32" s="31">
        <f t="shared" si="14"/>
        <v>0</v>
      </c>
      <c r="N32" s="31">
        <f t="shared" si="15"/>
        <v>0</v>
      </c>
      <c r="O32" s="32">
        <f t="shared" si="16"/>
        <v>0</v>
      </c>
    </row>
    <row r="33" spans="1:15" s="20" customFormat="1" ht="120" customHeight="1" x14ac:dyDescent="0.25">
      <c r="A33" s="34">
        <v>14</v>
      </c>
      <c r="B33" s="86" t="s">
        <v>58</v>
      </c>
      <c r="C33" s="78"/>
      <c r="D33" s="87">
        <v>50</v>
      </c>
      <c r="E33" s="88" t="s">
        <v>43</v>
      </c>
      <c r="F33" s="79"/>
      <c r="G33" s="80">
        <v>0</v>
      </c>
      <c r="H33" s="31">
        <f t="shared" si="10"/>
        <v>0</v>
      </c>
      <c r="I33" s="80">
        <v>0</v>
      </c>
      <c r="J33" s="31">
        <f t="shared" si="11"/>
        <v>0</v>
      </c>
      <c r="K33" s="31">
        <f t="shared" si="12"/>
        <v>0</v>
      </c>
      <c r="L33" s="31">
        <f t="shared" si="13"/>
        <v>0</v>
      </c>
      <c r="M33" s="31">
        <f t="shared" si="14"/>
        <v>0</v>
      </c>
      <c r="N33" s="31">
        <f t="shared" si="15"/>
        <v>0</v>
      </c>
      <c r="O33" s="32">
        <f t="shared" si="16"/>
        <v>0</v>
      </c>
    </row>
    <row r="34" spans="1:15" s="20" customFormat="1" ht="120" customHeight="1" x14ac:dyDescent="0.25">
      <c r="A34" s="34">
        <v>15</v>
      </c>
      <c r="B34" s="86" t="s">
        <v>59</v>
      </c>
      <c r="C34" s="78"/>
      <c r="D34" s="87">
        <v>50</v>
      </c>
      <c r="E34" s="88" t="s">
        <v>43</v>
      </c>
      <c r="F34" s="79"/>
      <c r="G34" s="80">
        <v>0</v>
      </c>
      <c r="H34" s="31">
        <f t="shared" si="10"/>
        <v>0</v>
      </c>
      <c r="I34" s="80">
        <v>0</v>
      </c>
      <c r="J34" s="31">
        <f t="shared" si="11"/>
        <v>0</v>
      </c>
      <c r="K34" s="31">
        <f t="shared" si="12"/>
        <v>0</v>
      </c>
      <c r="L34" s="31">
        <f t="shared" si="13"/>
        <v>0</v>
      </c>
      <c r="M34" s="31">
        <f t="shared" si="14"/>
        <v>0</v>
      </c>
      <c r="N34" s="31">
        <f t="shared" si="15"/>
        <v>0</v>
      </c>
      <c r="O34" s="32">
        <f t="shared" si="16"/>
        <v>0</v>
      </c>
    </row>
    <row r="35" spans="1:15" s="20" customFormat="1" ht="120" customHeight="1" x14ac:dyDescent="0.25">
      <c r="A35" s="34">
        <v>16</v>
      </c>
      <c r="B35" s="86" t="s">
        <v>60</v>
      </c>
      <c r="C35" s="78"/>
      <c r="D35" s="87">
        <v>20</v>
      </c>
      <c r="E35" s="88" t="s">
        <v>43</v>
      </c>
      <c r="F35" s="79"/>
      <c r="G35" s="80">
        <v>0</v>
      </c>
      <c r="H35" s="31">
        <f t="shared" si="10"/>
        <v>0</v>
      </c>
      <c r="I35" s="80">
        <v>0</v>
      </c>
      <c r="J35" s="31">
        <f t="shared" si="11"/>
        <v>0</v>
      </c>
      <c r="K35" s="31">
        <f t="shared" si="12"/>
        <v>0</v>
      </c>
      <c r="L35" s="31">
        <f t="shared" si="13"/>
        <v>0</v>
      </c>
      <c r="M35" s="31">
        <f t="shared" si="14"/>
        <v>0</v>
      </c>
      <c r="N35" s="31">
        <f t="shared" si="15"/>
        <v>0</v>
      </c>
      <c r="O35" s="32">
        <f t="shared" si="16"/>
        <v>0</v>
      </c>
    </row>
    <row r="36" spans="1:15" s="20" customFormat="1" ht="120" customHeight="1" x14ac:dyDescent="0.25">
      <c r="A36" s="34">
        <v>17</v>
      </c>
      <c r="B36" s="86" t="s">
        <v>61</v>
      </c>
      <c r="C36" s="78"/>
      <c r="D36" s="87">
        <v>40</v>
      </c>
      <c r="E36" s="88" t="s">
        <v>43</v>
      </c>
      <c r="F36" s="79"/>
      <c r="G36" s="80">
        <v>0</v>
      </c>
      <c r="H36" s="31">
        <f t="shared" si="10"/>
        <v>0</v>
      </c>
      <c r="I36" s="80">
        <v>0</v>
      </c>
      <c r="J36" s="31">
        <f t="shared" si="11"/>
        <v>0</v>
      </c>
      <c r="K36" s="31">
        <f t="shared" si="12"/>
        <v>0</v>
      </c>
      <c r="L36" s="31">
        <f t="shared" si="13"/>
        <v>0</v>
      </c>
      <c r="M36" s="31">
        <f t="shared" si="14"/>
        <v>0</v>
      </c>
      <c r="N36" s="31">
        <f t="shared" si="15"/>
        <v>0</v>
      </c>
      <c r="O36" s="32">
        <f t="shared" si="16"/>
        <v>0</v>
      </c>
    </row>
    <row r="37" spans="1:15" s="20" customFormat="1" ht="120" customHeight="1" x14ac:dyDescent="0.25">
      <c r="A37" s="34">
        <v>18</v>
      </c>
      <c r="B37" s="86" t="s">
        <v>62</v>
      </c>
      <c r="C37" s="78"/>
      <c r="D37" s="87">
        <v>20</v>
      </c>
      <c r="E37" s="88" t="s">
        <v>43</v>
      </c>
      <c r="F37" s="79"/>
      <c r="G37" s="80">
        <v>0</v>
      </c>
      <c r="H37" s="31">
        <f t="shared" si="10"/>
        <v>0</v>
      </c>
      <c r="I37" s="80">
        <v>0</v>
      </c>
      <c r="J37" s="31">
        <f t="shared" si="11"/>
        <v>0</v>
      </c>
      <c r="K37" s="31">
        <f t="shared" si="12"/>
        <v>0</v>
      </c>
      <c r="L37" s="31">
        <f t="shared" si="13"/>
        <v>0</v>
      </c>
      <c r="M37" s="31">
        <f t="shared" si="14"/>
        <v>0</v>
      </c>
      <c r="N37" s="31">
        <f t="shared" si="15"/>
        <v>0</v>
      </c>
      <c r="O37" s="32">
        <f t="shared" si="16"/>
        <v>0</v>
      </c>
    </row>
    <row r="38" spans="1:15" s="20" customFormat="1" ht="120" customHeight="1" x14ac:dyDescent="0.25">
      <c r="A38" s="34">
        <v>19</v>
      </c>
      <c r="B38" s="86" t="s">
        <v>63</v>
      </c>
      <c r="C38" s="78"/>
      <c r="D38" s="87">
        <v>20</v>
      </c>
      <c r="E38" s="88" t="s">
        <v>43</v>
      </c>
      <c r="F38" s="79"/>
      <c r="G38" s="80">
        <v>0</v>
      </c>
      <c r="H38" s="31">
        <f t="shared" si="10"/>
        <v>0</v>
      </c>
      <c r="I38" s="80">
        <v>0</v>
      </c>
      <c r="J38" s="31">
        <f t="shared" si="11"/>
        <v>0</v>
      </c>
      <c r="K38" s="31">
        <f t="shared" si="12"/>
        <v>0</v>
      </c>
      <c r="L38" s="31">
        <f t="shared" si="13"/>
        <v>0</v>
      </c>
      <c r="M38" s="31">
        <f t="shared" si="14"/>
        <v>0</v>
      </c>
      <c r="N38" s="31">
        <f t="shared" si="15"/>
        <v>0</v>
      </c>
      <c r="O38" s="32">
        <f t="shared" si="16"/>
        <v>0</v>
      </c>
    </row>
    <row r="39" spans="1:15" s="20" customFormat="1" ht="120" customHeight="1" x14ac:dyDescent="0.25">
      <c r="A39" s="34">
        <v>20</v>
      </c>
      <c r="B39" s="86" t="s">
        <v>64</v>
      </c>
      <c r="C39" s="78"/>
      <c r="D39" s="87">
        <v>20</v>
      </c>
      <c r="E39" s="88" t="s">
        <v>43</v>
      </c>
      <c r="F39" s="79"/>
      <c r="G39" s="80">
        <v>0</v>
      </c>
      <c r="H39" s="31">
        <f t="shared" si="10"/>
        <v>0</v>
      </c>
      <c r="I39" s="80">
        <v>0</v>
      </c>
      <c r="J39" s="31">
        <f t="shared" si="11"/>
        <v>0</v>
      </c>
      <c r="K39" s="31">
        <f t="shared" si="12"/>
        <v>0</v>
      </c>
      <c r="L39" s="31">
        <f t="shared" si="13"/>
        <v>0</v>
      </c>
      <c r="M39" s="31">
        <f t="shared" si="14"/>
        <v>0</v>
      </c>
      <c r="N39" s="31">
        <f t="shared" si="15"/>
        <v>0</v>
      </c>
      <c r="O39" s="32">
        <f t="shared" si="16"/>
        <v>0</v>
      </c>
    </row>
    <row r="40" spans="1:15" s="84" customFormat="1" ht="120" customHeight="1" x14ac:dyDescent="0.25">
      <c r="A40" s="34">
        <v>21</v>
      </c>
      <c r="B40" s="86" t="s">
        <v>65</v>
      </c>
      <c r="C40" s="78"/>
      <c r="D40" s="87">
        <v>20</v>
      </c>
      <c r="E40" s="88" t="s">
        <v>43</v>
      </c>
      <c r="F40" s="79"/>
      <c r="G40" s="80">
        <v>0</v>
      </c>
      <c r="H40" s="31">
        <f t="shared" si="10"/>
        <v>0</v>
      </c>
      <c r="I40" s="80">
        <v>0</v>
      </c>
      <c r="J40" s="31">
        <f t="shared" si="11"/>
        <v>0</v>
      </c>
      <c r="K40" s="31">
        <f t="shared" si="12"/>
        <v>0</v>
      </c>
      <c r="L40" s="31">
        <f t="shared" si="13"/>
        <v>0</v>
      </c>
      <c r="M40" s="31">
        <f t="shared" si="14"/>
        <v>0</v>
      </c>
      <c r="N40" s="31">
        <f t="shared" si="15"/>
        <v>0</v>
      </c>
      <c r="O40" s="32">
        <f t="shared" si="16"/>
        <v>0</v>
      </c>
    </row>
    <row r="41" spans="1:15" s="85" customFormat="1" ht="120" customHeight="1" x14ac:dyDescent="0.25">
      <c r="A41" s="34">
        <v>22</v>
      </c>
      <c r="B41" s="86" t="s">
        <v>66</v>
      </c>
      <c r="C41" s="78"/>
      <c r="D41" s="87">
        <v>10</v>
      </c>
      <c r="E41" s="88" t="s">
        <v>43</v>
      </c>
      <c r="F41" s="79"/>
      <c r="G41" s="80">
        <v>0</v>
      </c>
      <c r="H41" s="31">
        <f t="shared" si="10"/>
        <v>0</v>
      </c>
      <c r="I41" s="80">
        <v>0</v>
      </c>
      <c r="J41" s="31">
        <f t="shared" si="11"/>
        <v>0</v>
      </c>
      <c r="K41" s="31">
        <f t="shared" si="12"/>
        <v>0</v>
      </c>
      <c r="L41" s="31">
        <f t="shared" si="13"/>
        <v>0</v>
      </c>
      <c r="M41" s="31">
        <f t="shared" si="14"/>
        <v>0</v>
      </c>
      <c r="N41" s="31">
        <f t="shared" si="15"/>
        <v>0</v>
      </c>
      <c r="O41" s="32">
        <f t="shared" si="16"/>
        <v>0</v>
      </c>
    </row>
    <row r="42" spans="1:15" s="85" customFormat="1" ht="120" customHeight="1" x14ac:dyDescent="0.25">
      <c r="A42" s="34">
        <v>23</v>
      </c>
      <c r="B42" s="86" t="s">
        <v>67</v>
      </c>
      <c r="C42" s="78"/>
      <c r="D42" s="87">
        <v>40</v>
      </c>
      <c r="E42" s="88" t="s">
        <v>43</v>
      </c>
      <c r="F42" s="79"/>
      <c r="G42" s="80">
        <v>0</v>
      </c>
      <c r="H42" s="31">
        <f t="shared" si="10"/>
        <v>0</v>
      </c>
      <c r="I42" s="80">
        <v>0</v>
      </c>
      <c r="J42" s="31">
        <f t="shared" si="11"/>
        <v>0</v>
      </c>
      <c r="K42" s="31">
        <f t="shared" si="12"/>
        <v>0</v>
      </c>
      <c r="L42" s="31">
        <f t="shared" si="13"/>
        <v>0</v>
      </c>
      <c r="M42" s="31">
        <f t="shared" si="14"/>
        <v>0</v>
      </c>
      <c r="N42" s="31">
        <f t="shared" si="15"/>
        <v>0</v>
      </c>
      <c r="O42" s="32">
        <f t="shared" si="16"/>
        <v>0</v>
      </c>
    </row>
    <row r="43" spans="1:15" s="85" customFormat="1" ht="120" customHeight="1" x14ac:dyDescent="0.25">
      <c r="A43" s="34">
        <v>24</v>
      </c>
      <c r="B43" s="86" t="s">
        <v>68</v>
      </c>
      <c r="C43" s="78"/>
      <c r="D43" s="87">
        <v>10</v>
      </c>
      <c r="E43" s="88" t="s">
        <v>43</v>
      </c>
      <c r="F43" s="79"/>
      <c r="G43" s="80">
        <v>0</v>
      </c>
      <c r="H43" s="31">
        <f t="shared" si="10"/>
        <v>0</v>
      </c>
      <c r="I43" s="80">
        <v>0</v>
      </c>
      <c r="J43" s="31">
        <f t="shared" si="11"/>
        <v>0</v>
      </c>
      <c r="K43" s="31">
        <f t="shared" si="12"/>
        <v>0</v>
      </c>
      <c r="L43" s="31">
        <f t="shared" si="13"/>
        <v>0</v>
      </c>
      <c r="M43" s="31">
        <f t="shared" si="14"/>
        <v>0</v>
      </c>
      <c r="N43" s="31">
        <f t="shared" si="15"/>
        <v>0</v>
      </c>
      <c r="O43" s="32">
        <f t="shared" si="16"/>
        <v>0</v>
      </c>
    </row>
    <row r="44" spans="1:15" s="85" customFormat="1" ht="120" customHeight="1" x14ac:dyDescent="0.25">
      <c r="A44" s="34">
        <v>25</v>
      </c>
      <c r="B44" s="86" t="s">
        <v>69</v>
      </c>
      <c r="C44" s="78"/>
      <c r="D44" s="87">
        <v>10</v>
      </c>
      <c r="E44" s="88" t="s">
        <v>43</v>
      </c>
      <c r="F44" s="79"/>
      <c r="G44" s="80">
        <v>0</v>
      </c>
      <c r="H44" s="31">
        <f t="shared" si="10"/>
        <v>0</v>
      </c>
      <c r="I44" s="80">
        <v>0</v>
      </c>
      <c r="J44" s="31">
        <f t="shared" si="11"/>
        <v>0</v>
      </c>
      <c r="K44" s="31">
        <f t="shared" si="12"/>
        <v>0</v>
      </c>
      <c r="L44" s="31">
        <f t="shared" si="13"/>
        <v>0</v>
      </c>
      <c r="M44" s="31">
        <f t="shared" si="14"/>
        <v>0</v>
      </c>
      <c r="N44" s="31">
        <f t="shared" si="15"/>
        <v>0</v>
      </c>
      <c r="O44" s="32">
        <f t="shared" si="16"/>
        <v>0</v>
      </c>
    </row>
    <row r="45" spans="1:15" s="85" customFormat="1" ht="120" customHeight="1" x14ac:dyDescent="0.25">
      <c r="A45" s="34">
        <v>26</v>
      </c>
      <c r="B45" s="86" t="s">
        <v>70</v>
      </c>
      <c r="C45" s="78"/>
      <c r="D45" s="87">
        <v>10</v>
      </c>
      <c r="E45" s="88" t="s">
        <v>43</v>
      </c>
      <c r="F45" s="79"/>
      <c r="G45" s="80">
        <v>0</v>
      </c>
      <c r="H45" s="31">
        <f t="shared" si="10"/>
        <v>0</v>
      </c>
      <c r="I45" s="80">
        <v>0</v>
      </c>
      <c r="J45" s="31">
        <f t="shared" si="11"/>
        <v>0</v>
      </c>
      <c r="K45" s="31">
        <f t="shared" si="12"/>
        <v>0</v>
      </c>
      <c r="L45" s="31">
        <f t="shared" si="13"/>
        <v>0</v>
      </c>
      <c r="M45" s="31">
        <f t="shared" si="14"/>
        <v>0</v>
      </c>
      <c r="N45" s="31">
        <f t="shared" si="15"/>
        <v>0</v>
      </c>
      <c r="O45" s="32">
        <f t="shared" si="16"/>
        <v>0</v>
      </c>
    </row>
    <row r="46" spans="1:15" s="85" customFormat="1" ht="120" customHeight="1" x14ac:dyDescent="0.25">
      <c r="A46" s="34">
        <v>27</v>
      </c>
      <c r="B46" s="86" t="s">
        <v>71</v>
      </c>
      <c r="C46" s="78"/>
      <c r="D46" s="87">
        <v>10</v>
      </c>
      <c r="E46" s="88" t="s">
        <v>43</v>
      </c>
      <c r="F46" s="79"/>
      <c r="G46" s="80">
        <v>0</v>
      </c>
      <c r="H46" s="31">
        <f t="shared" si="10"/>
        <v>0</v>
      </c>
      <c r="I46" s="80">
        <v>0</v>
      </c>
      <c r="J46" s="31">
        <f t="shared" si="11"/>
        <v>0</v>
      </c>
      <c r="K46" s="31">
        <f t="shared" si="12"/>
        <v>0</v>
      </c>
      <c r="L46" s="31">
        <f t="shared" si="13"/>
        <v>0</v>
      </c>
      <c r="M46" s="31">
        <f t="shared" si="14"/>
        <v>0</v>
      </c>
      <c r="N46" s="31">
        <f t="shared" si="15"/>
        <v>0</v>
      </c>
      <c r="O46" s="32">
        <f t="shared" si="16"/>
        <v>0</v>
      </c>
    </row>
    <row r="47" spans="1:15" s="85" customFormat="1" ht="120" customHeight="1" x14ac:dyDescent="0.25">
      <c r="A47" s="34">
        <v>28</v>
      </c>
      <c r="B47" s="86" t="s">
        <v>72</v>
      </c>
      <c r="C47" s="78"/>
      <c r="D47" s="87">
        <v>10</v>
      </c>
      <c r="E47" s="88" t="s">
        <v>43</v>
      </c>
      <c r="F47" s="79"/>
      <c r="G47" s="80">
        <v>0</v>
      </c>
      <c r="H47" s="31">
        <f t="shared" si="10"/>
        <v>0</v>
      </c>
      <c r="I47" s="80">
        <v>0</v>
      </c>
      <c r="J47" s="31">
        <f t="shared" si="11"/>
        <v>0</v>
      </c>
      <c r="K47" s="31">
        <f t="shared" si="12"/>
        <v>0</v>
      </c>
      <c r="L47" s="31">
        <f t="shared" si="13"/>
        <v>0</v>
      </c>
      <c r="M47" s="31">
        <f t="shared" si="14"/>
        <v>0</v>
      </c>
      <c r="N47" s="31">
        <f t="shared" si="15"/>
        <v>0</v>
      </c>
      <c r="O47" s="32">
        <f t="shared" si="16"/>
        <v>0</v>
      </c>
    </row>
    <row r="48" spans="1:15" s="85" customFormat="1" ht="120" customHeight="1" x14ac:dyDescent="0.25">
      <c r="A48" s="34">
        <v>29</v>
      </c>
      <c r="B48" s="86" t="s">
        <v>73</v>
      </c>
      <c r="C48" s="78"/>
      <c r="D48" s="87">
        <v>10</v>
      </c>
      <c r="E48" s="88" t="s">
        <v>43</v>
      </c>
      <c r="F48" s="79"/>
      <c r="G48" s="80">
        <v>0</v>
      </c>
      <c r="H48" s="31">
        <f t="shared" si="10"/>
        <v>0</v>
      </c>
      <c r="I48" s="80">
        <v>0</v>
      </c>
      <c r="J48" s="31">
        <f t="shared" si="11"/>
        <v>0</v>
      </c>
      <c r="K48" s="31">
        <f t="shared" si="12"/>
        <v>0</v>
      </c>
      <c r="L48" s="31">
        <f t="shared" si="13"/>
        <v>0</v>
      </c>
      <c r="M48" s="31">
        <f t="shared" si="14"/>
        <v>0</v>
      </c>
      <c r="N48" s="31">
        <f t="shared" si="15"/>
        <v>0</v>
      </c>
      <c r="O48" s="32">
        <f t="shared" si="16"/>
        <v>0</v>
      </c>
    </row>
    <row r="49" spans="1:15" s="20" customFormat="1" ht="42" customHeight="1" x14ac:dyDescent="0.2">
      <c r="A49" s="81"/>
      <c r="B49" s="82"/>
      <c r="C49" s="82"/>
      <c r="D49" s="82"/>
      <c r="E49" s="82"/>
      <c r="F49" s="82"/>
      <c r="G49" s="82"/>
      <c r="H49" s="82"/>
      <c r="I49" s="82"/>
      <c r="J49" s="82"/>
      <c r="K49" s="82"/>
      <c r="L49" s="83"/>
      <c r="M49" s="74" t="s">
        <v>35</v>
      </c>
      <c r="N49" s="74"/>
      <c r="O49" s="25">
        <f>SUMIF(G:G,0%,L:L)</f>
        <v>0</v>
      </c>
    </row>
    <row r="50" spans="1:15" s="20" customFormat="1" ht="39" customHeight="1" thickBot="1" x14ac:dyDescent="0.25">
      <c r="A50" s="62" t="s">
        <v>24</v>
      </c>
      <c r="B50" s="63"/>
      <c r="C50" s="63"/>
      <c r="D50" s="63"/>
      <c r="E50" s="63"/>
      <c r="F50" s="63"/>
      <c r="G50" s="63"/>
      <c r="H50" s="63"/>
      <c r="I50" s="63"/>
      <c r="J50" s="63"/>
      <c r="K50" s="63"/>
      <c r="L50" s="64"/>
      <c r="M50" s="75" t="s">
        <v>10</v>
      </c>
      <c r="N50" s="75"/>
      <c r="O50" s="2">
        <f>SUMIF(G:G,5%,L:L)</f>
        <v>0</v>
      </c>
    </row>
    <row r="51" spans="1:15" s="20" customFormat="1" ht="37.5" customHeight="1" x14ac:dyDescent="0.2">
      <c r="A51" s="53" t="s">
        <v>42</v>
      </c>
      <c r="B51" s="54"/>
      <c r="C51" s="54"/>
      <c r="D51" s="54"/>
      <c r="E51" s="54"/>
      <c r="F51" s="54"/>
      <c r="G51" s="54"/>
      <c r="H51" s="54"/>
      <c r="I51" s="54"/>
      <c r="J51" s="54"/>
      <c r="K51" s="54"/>
      <c r="L51" s="55"/>
      <c r="M51" s="75" t="s">
        <v>11</v>
      </c>
      <c r="N51" s="75"/>
      <c r="O51" s="2">
        <f>SUMIF(G:G,19%,L:L)</f>
        <v>0</v>
      </c>
    </row>
    <row r="52" spans="1:15" s="20" customFormat="1" ht="37.5" customHeight="1" x14ac:dyDescent="0.2">
      <c r="A52" s="56"/>
      <c r="B52" s="57"/>
      <c r="C52" s="57"/>
      <c r="D52" s="57"/>
      <c r="E52" s="57"/>
      <c r="F52" s="57"/>
      <c r="G52" s="57"/>
      <c r="H52" s="57"/>
      <c r="I52" s="57"/>
      <c r="J52" s="57"/>
      <c r="K52" s="57"/>
      <c r="L52" s="58"/>
      <c r="M52" s="35" t="s">
        <v>7</v>
      </c>
      <c r="N52" s="36"/>
      <c r="O52" s="3">
        <f>SUM(O49:O51)</f>
        <v>0</v>
      </c>
    </row>
    <row r="53" spans="1:15" s="20" customFormat="1" ht="27.75" customHeight="1" x14ac:dyDescent="0.2">
      <c r="A53" s="56"/>
      <c r="B53" s="57"/>
      <c r="C53" s="57"/>
      <c r="D53" s="57"/>
      <c r="E53" s="57"/>
      <c r="F53" s="57"/>
      <c r="G53" s="57"/>
      <c r="H53" s="57"/>
      <c r="I53" s="57"/>
      <c r="J53" s="57"/>
      <c r="K53" s="57"/>
      <c r="L53" s="58"/>
      <c r="M53" s="76" t="s">
        <v>12</v>
      </c>
      <c r="N53" s="77"/>
      <c r="O53" s="4">
        <f>ROUND(O50*5%,0)</f>
        <v>0</v>
      </c>
    </row>
    <row r="54" spans="1:15" s="20" customFormat="1" ht="30" customHeight="1" x14ac:dyDescent="0.2">
      <c r="A54" s="56"/>
      <c r="B54" s="57"/>
      <c r="C54" s="57"/>
      <c r="D54" s="57"/>
      <c r="E54" s="57"/>
      <c r="F54" s="57"/>
      <c r="G54" s="57"/>
      <c r="H54" s="57"/>
      <c r="I54" s="57"/>
      <c r="J54" s="57"/>
      <c r="K54" s="57"/>
      <c r="L54" s="58"/>
      <c r="M54" s="76" t="s">
        <v>13</v>
      </c>
      <c r="N54" s="77"/>
      <c r="O54" s="2">
        <f>ROUND(O51*19%,0)</f>
        <v>0</v>
      </c>
    </row>
    <row r="55" spans="1:15" s="20" customFormat="1" ht="30" customHeight="1" x14ac:dyDescent="0.2">
      <c r="A55" s="56"/>
      <c r="B55" s="57"/>
      <c r="C55" s="57"/>
      <c r="D55" s="57"/>
      <c r="E55" s="57"/>
      <c r="F55" s="57"/>
      <c r="G55" s="57"/>
      <c r="H55" s="57"/>
      <c r="I55" s="57"/>
      <c r="J55" s="57"/>
      <c r="K55" s="57"/>
      <c r="L55" s="58"/>
      <c r="M55" s="35" t="s">
        <v>14</v>
      </c>
      <c r="N55" s="36"/>
      <c r="O55" s="3">
        <f>SUM(O53:O54)</f>
        <v>0</v>
      </c>
    </row>
    <row r="56" spans="1:15" s="20" customFormat="1" ht="30" customHeight="1" x14ac:dyDescent="0.2">
      <c r="A56" s="56"/>
      <c r="B56" s="57"/>
      <c r="C56" s="57"/>
      <c r="D56" s="57"/>
      <c r="E56" s="57"/>
      <c r="F56" s="57"/>
      <c r="G56" s="57"/>
      <c r="H56" s="57"/>
      <c r="I56" s="57"/>
      <c r="J56" s="57"/>
      <c r="K56" s="57"/>
      <c r="L56" s="58"/>
      <c r="M56" s="39" t="s">
        <v>33</v>
      </c>
      <c r="N56" s="40"/>
      <c r="O56" s="2">
        <f>SUMIF(I:I,8%,N:N)</f>
        <v>0</v>
      </c>
    </row>
    <row r="57" spans="1:15" s="20" customFormat="1" ht="37.5" customHeight="1" x14ac:dyDescent="0.2">
      <c r="A57" s="56"/>
      <c r="B57" s="57"/>
      <c r="C57" s="57"/>
      <c r="D57" s="57"/>
      <c r="E57" s="57"/>
      <c r="F57" s="57"/>
      <c r="G57" s="57"/>
      <c r="H57" s="57"/>
      <c r="I57" s="57"/>
      <c r="J57" s="57"/>
      <c r="K57" s="57"/>
      <c r="L57" s="58"/>
      <c r="M57" s="37" t="s">
        <v>32</v>
      </c>
      <c r="N57" s="38"/>
      <c r="O57" s="3">
        <f>SUM(O56)</f>
        <v>0</v>
      </c>
    </row>
    <row r="58" spans="1:15" s="20" customFormat="1" ht="59.25" customHeight="1" x14ac:dyDescent="0.2">
      <c r="A58" s="59"/>
      <c r="B58" s="60"/>
      <c r="C58" s="60"/>
      <c r="D58" s="60"/>
      <c r="E58" s="60"/>
      <c r="F58" s="60"/>
      <c r="G58" s="60"/>
      <c r="H58" s="60"/>
      <c r="I58" s="60"/>
      <c r="J58" s="60"/>
      <c r="K58" s="60"/>
      <c r="L58" s="61"/>
      <c r="M58" s="37" t="s">
        <v>15</v>
      </c>
      <c r="N58" s="38"/>
      <c r="O58" s="3">
        <f>+O52+O55+O57</f>
        <v>0</v>
      </c>
    </row>
    <row r="61" spans="1:15" x14ac:dyDescent="0.25">
      <c r="B61" s="24"/>
      <c r="C61" s="24"/>
    </row>
    <row r="62" spans="1:15" x14ac:dyDescent="0.25">
      <c r="B62" s="72"/>
      <c r="C62" s="72"/>
    </row>
    <row r="63" spans="1:15" ht="15.75" thickBot="1" x14ac:dyDescent="0.3">
      <c r="B63" s="73"/>
      <c r="C63" s="73"/>
    </row>
    <row r="64" spans="1:15" x14ac:dyDescent="0.25">
      <c r="B64" s="66" t="s">
        <v>20</v>
      </c>
      <c r="C64" s="66"/>
    </row>
    <row r="66" spans="1:1" x14ac:dyDescent="0.25">
      <c r="A66" s="21" t="s">
        <v>44</v>
      </c>
    </row>
  </sheetData>
  <sheetProtection algorithmName="SHA-512" hashValue="rgilqOqwTupJQ59GQRYRtjY1pLUInih59M2mSGdU6241g1D2G8oTy6m6PLPd5hq5n8Ruf3GJXNDm01xe6n9w5w==" saltValue="aD9w///ZjFjP6DVYyciCDw==" spinCount="100000" sheet="1" selectLockedCells="1"/>
  <mergeCells count="30">
    <mergeCell ref="A51:L58"/>
    <mergeCell ref="A50:L50"/>
    <mergeCell ref="A10:B10"/>
    <mergeCell ref="B64:C64"/>
    <mergeCell ref="D14:G14"/>
    <mergeCell ref="D16:G16"/>
    <mergeCell ref="F10:G10"/>
    <mergeCell ref="L10:N10"/>
    <mergeCell ref="B62:C63"/>
    <mergeCell ref="B49:L49"/>
    <mergeCell ref="M49:N49"/>
    <mergeCell ref="M50:N50"/>
    <mergeCell ref="M51:N51"/>
    <mergeCell ref="M52:N52"/>
    <mergeCell ref="M53:N53"/>
    <mergeCell ref="M54:N54"/>
    <mergeCell ref="A2:A5"/>
    <mergeCell ref="D12:G12"/>
    <mergeCell ref="A12:B16"/>
    <mergeCell ref="B2:M2"/>
    <mergeCell ref="B3:M3"/>
    <mergeCell ref="B4:M5"/>
    <mergeCell ref="M55:N55"/>
    <mergeCell ref="M58:N58"/>
    <mergeCell ref="M56:N56"/>
    <mergeCell ref="M57:N57"/>
    <mergeCell ref="N2:O2"/>
    <mergeCell ref="N3:O3"/>
    <mergeCell ref="N4:O4"/>
    <mergeCell ref="N5:O5"/>
  </mergeCells>
  <dataValidations count="1">
    <dataValidation type="whole" allowBlank="1" showInputMessage="1" showErrorMessage="1" sqref="F20:F48"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G20:G48</xm:sqref>
        </x14:dataValidation>
        <x14:dataValidation type="list" allowBlank="1" showInputMessage="1" showErrorMessage="1" xr:uid="{00000000-0002-0000-0000-000002000000}">
          <x14:formula1>
            <xm:f>Hoja2!$F$7:$F$8</xm:f>
          </x14:formula1>
          <xm:sqref>I20:I48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2023-10-18T22:11:34Z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