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63 DE 2023/PUBLICACION/"/>
    </mc:Choice>
  </mc:AlternateContent>
  <xr:revisionPtr revIDLastSave="69" documentId="14_{1D1F77AB-F43E-457A-AC1A-96DEDB95A0FB}" xr6:coauthVersionLast="47" xr6:coauthVersionMax="47" xr10:uidLastSave="{B6199A59-4401-468E-84B0-02E065713405}"/>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2" i="1"/>
  <c r="L23" i="1"/>
  <c r="L24" i="1"/>
  <c r="L25" i="1"/>
  <c r="N25" i="1" s="1"/>
  <c r="L26" i="1"/>
  <c r="N26" i="1" s="1"/>
  <c r="L27" i="1"/>
  <c r="N27" i="1" s="1"/>
  <c r="L28" i="1"/>
  <c r="N28" i="1" s="1"/>
  <c r="J21" i="1"/>
  <c r="J22" i="1"/>
  <c r="J23" i="1"/>
  <c r="J24" i="1"/>
  <c r="J25" i="1"/>
  <c r="J26" i="1"/>
  <c r="J27" i="1"/>
  <c r="J28" i="1"/>
  <c r="H21" i="1"/>
  <c r="H22" i="1"/>
  <c r="H23" i="1"/>
  <c r="H24" i="1"/>
  <c r="H25" i="1"/>
  <c r="K25" i="1" s="1"/>
  <c r="H26" i="1"/>
  <c r="K26" i="1" s="1"/>
  <c r="H27" i="1"/>
  <c r="H28" i="1"/>
  <c r="K28" i="1" s="1"/>
  <c r="A22" i="1"/>
  <c r="A23" i="1" s="1"/>
  <c r="A24" i="1" s="1"/>
  <c r="A25" i="1" s="1"/>
  <c r="A26" i="1" s="1"/>
  <c r="A27" i="1" s="1"/>
  <c r="A28" i="1" s="1"/>
  <c r="A21" i="1"/>
  <c r="H20" i="1"/>
  <c r="J20" i="1"/>
  <c r="L20" i="1"/>
  <c r="M20" i="1" s="1"/>
  <c r="K24" i="1" l="1"/>
  <c r="K23" i="1"/>
  <c r="K22" i="1"/>
  <c r="K21" i="1"/>
  <c r="K27" i="1"/>
  <c r="N24" i="1"/>
  <c r="N23" i="1"/>
  <c r="M26" i="1"/>
  <c r="O26" i="1" s="1"/>
  <c r="N22" i="1"/>
  <c r="M28" i="1"/>
  <c r="O28" i="1" s="1"/>
  <c r="M27" i="1"/>
  <c r="O27" i="1" s="1"/>
  <c r="M25" i="1"/>
  <c r="O25" i="1" s="1"/>
  <c r="N21" i="1"/>
  <c r="M24" i="1"/>
  <c r="M23" i="1"/>
  <c r="M22" i="1"/>
  <c r="M21" i="1"/>
  <c r="K20" i="1"/>
  <c r="N20" i="1"/>
  <c r="O20" i="1" s="1"/>
  <c r="O30" i="1"/>
  <c r="O33" i="1" s="1"/>
  <c r="O22" i="1" l="1"/>
  <c r="O23" i="1"/>
  <c r="O24" i="1"/>
  <c r="O21" i="1"/>
  <c r="O36" i="1"/>
  <c r="O29" i="1"/>
  <c r="O37" i="1" l="1"/>
  <c r="O31" i="1" l="1"/>
  <c r="O34" i="1" l="1"/>
  <c r="O35" i="1" s="1"/>
  <c r="O32" i="1"/>
  <c r="O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<sst xmlns="http://schemas.openxmlformats.org/spreadsheetml/2006/main" count="63" uniqueCount="54">
  <si>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</si>
  <si>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</si>
  <si>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</si>
  <si>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</si>
  <si>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</si>
  <si>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</si>
  <si>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</si>
  <si>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</si>
  <si>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</si>
  <si>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</si>
  <si>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</si>
  <si>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</si>
  <si>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</si>
  <si>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</si>
  <si>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</si>
  <si>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</si>
  <si>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</si>
  <si>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</si>
  <si>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</si>
  <si>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</si>
  <si>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</si>
  <si>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</si>
  <si>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</si>
  <si>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</si>
  <si>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</si>
  <si>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</si>
  <si>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</si>
  <si>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</si>
  <si>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</si>
  <si>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</si>
  <si>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</si>
  <si>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</si>
  <si>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</si>
  <si>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</si>
  <si>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</si>
  <si>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</si>
  <si>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</si>
  <si>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</si>
  <si>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</si>
  <si>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</si>
  <si>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</si>
  <si>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</si>
  <si>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</si>
  <si>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</si>
  <si>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</si>
  <si>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Afiches publicitarios en papel couche o estucado, para los eventos II Encuentro De Cafés Especiales y II Congreso Internacional Equino. Nota 1: El diseño publicitario será suministrado por la UdeC. Nota 2: Tener en cuenta Anexo Técnico 1.</t>
  </si>
  <si>
    <t>Formatos de registro de asistencia, evaluación por experiencia, talleres, juzgamiento equino, impresos,para las 4 experiencias II Encuentro De Cafés Especiales,II Congreso Internacional Equino,Encuentro Nacional Comités Curriculares Programa,Encuentro Nacional Comités Curriculares Programa Zootecnia Zootecnia. Nota 1: Los formatos serán suministrados por la UdeC. Nota 2: Tener en cuenta Anexo Técnico 1.</t>
  </si>
  <si>
    <t>Escarapelas para identificación de las 4 experiencias II Encuentro De Cafés Especiales,II Congreso Internacional Equino,Encuentro Nacional Comités Curriculares Programa,Encuentro Nacional Comités Curriculares Programa Zootecnia Zootecnia  Nota : Tener en cuenta Anexo Técnico 1.  </t>
  </si>
  <si>
    <t>Papel paleógrafo para el desarrollo de talleres de las 4 experiencias II Encuentro De Cafés Especiales,II Congreso Internacional Equino,Encuentro Nacional Comités Curriculares Programa,Encuentro Nacional Comités Curriculares Programa Zootecnia Zootecnia. Nota: Tener en cuenta Anexo Técnico 1.  </t>
  </si>
  <si>
    <t>Libreta por 14 cm X 10cm de 50 hojas internas blancas , papel bond, con caratula pasta dura impresa, para el desarrollo de actividades académicas a desarrollar en las 4 experiencias II Encuentro De Cafés Especiales,II Congreso Internacional Equino,Encuentro Nacional Comités Curriculares Programa,Encuentro Nacional Comités Curriculares Programa Zootecnia Zootecnia.   Nota 1: El diseño de la caratula será suministrado por la UdeC. Nota: Tener en cuenta Anexo Técnico 1.</t>
  </si>
  <si>
    <t>Bolsas en tela para comercializar el café que se produce en la UAA La esperanza, capacidad de 1/2 libra.  tipo de material acorde con marca institucional y registro invima. Nota: Tener en cuenta Anexo Técnico 1.  </t>
  </si>
  <si>
    <t>Pendón publicitario en papel propalcote alusivo para cada experiencia, con soporte tipo araña con medidas de 2 m de ancho x 1.50 m de alto, con impresión full a color. Nota 1:El diseño será suministrado por la UdeC. Nota 2: Tener en cuenta Anexo Técnico 1.</t>
  </si>
  <si>
    <t>Estandartes en tela con banda ancha para premiación caballos, primero, segundo, tercero, cuarto y quinto puesto. Nota: Tener en cuenta Anexo Técnico 1.</t>
  </si>
  <si>
    <t>Estandartes en tela con banda ancha para premiación caballos, reservado y gran campeón por categoría.  Nota: Tener en cuenta Anexo Técnico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</si>
</sst>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1" fontId="12" fillId="35" borderId="29" xfId="3" applyNumberFormat="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3" fillId="35" borderId="2" xfId="0" applyFont="1" applyFill="1" applyBorder="1" applyAlignment="1" applyProtection="1">
      <alignment horizontal="left" vertical="center" wrapText="1"/>
      <protection locked="0"/>
    </xf>
    <xf numFmtId="1" fontId="12" fillId="35" borderId="2" xfId="3" applyNumberFormat="1" applyFont="1" applyFill="1" applyBorder="1" applyAlignment="1" applyProtection="1">
      <alignment horizontal="center" vertical="center"/>
      <protection locked="0"/>
    </xf>
    <xf numFmtId="0" fontId="0" fillId="2" borderId="1" xfId="0" applyFill="1" applyBorder="1" applyAlignment="1" applyProtection="1">
      <alignment vertical="center"/>
      <protection hidden="1"/>
    </xf>
    <xf numFmtId="0" fontId="1" fillId="0" borderId="31"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topLeftCell="A28"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11.75" customHeight="1" x14ac:dyDescent="0.2">
      <c r="A20" s="76">
        <v>1</v>
      </c>
      <c r="B20" s="37" t="s">
        <v>45</v>
      </c>
      <c r="C20" s="77"/>
      <c r="D20" s="36">
        <v>2000</v>
      </c>
      <c r="E20" s="78" t="s">
        <v>44</v>
      </c>
      <c r="F20" s="79"/>
      <c r="G20" s="80">
        <v>0</v>
      </c>
      <c r="H20" s="1">
        <f t="shared" ref="H20:H28" si="0">+ROUND(F20*G20,0)</f>
        <v>0</v>
      </c>
      <c r="I20" s="26">
        <v>0</v>
      </c>
      <c r="J20" s="1">
        <f t="shared" ref="J20:J28" si="1">ROUND(F20*I20,0)</f>
        <v>0</v>
      </c>
      <c r="K20" s="1">
        <f t="shared" ref="K20:K28" si="2">ROUND(F20+H20+J20,0)</f>
        <v>0</v>
      </c>
      <c r="L20" s="1">
        <f>ROUND(F20*D20,0)</f>
        <v>0</v>
      </c>
      <c r="M20" s="1">
        <f>ROUND(L20*G20,0)</f>
        <v>0</v>
      </c>
      <c r="N20" s="1">
        <f t="shared" ref="N20:N28" si="3">ROUND(L20*I20,0)</f>
        <v>0</v>
      </c>
      <c r="O20" s="2">
        <f t="shared" ref="O20:O28" si="4">ROUND(L20+N20+M20,0)</f>
        <v>0</v>
      </c>
    </row>
    <row r="21" spans="1:15" s="23" customFormat="1" ht="127.5" customHeight="1" x14ac:dyDescent="0.2">
      <c r="A21" s="76">
        <f>1+A20</f>
        <v>2</v>
      </c>
      <c r="B21" s="37" t="s">
        <v>46</v>
      </c>
      <c r="C21" s="77"/>
      <c r="D21" s="36">
        <v>8000</v>
      </c>
      <c r="E21" s="78" t="s">
        <v>44</v>
      </c>
      <c r="F21" s="79"/>
      <c r="G21" s="80">
        <v>0</v>
      </c>
      <c r="H21" s="1">
        <f t="shared" si="0"/>
        <v>0</v>
      </c>
      <c r="I21" s="26">
        <v>0</v>
      </c>
      <c r="J21" s="1">
        <f t="shared" si="1"/>
        <v>0</v>
      </c>
      <c r="K21" s="1">
        <f t="shared" si="2"/>
        <v>0</v>
      </c>
      <c r="L21" s="1">
        <f t="shared" ref="L21:L28" si="5">ROUND(F21*D21,0)</f>
        <v>0</v>
      </c>
      <c r="M21" s="1">
        <f t="shared" ref="M21:M28" si="6">ROUND(L21*G21,0)</f>
        <v>0</v>
      </c>
      <c r="N21" s="1">
        <f t="shared" si="3"/>
        <v>0</v>
      </c>
      <c r="O21" s="2">
        <f t="shared" si="4"/>
        <v>0</v>
      </c>
    </row>
    <row r="22" spans="1:15" s="23" customFormat="1" ht="111.75" customHeight="1" x14ac:dyDescent="0.2">
      <c r="A22" s="76">
        <f t="shared" ref="A22:A28" si="7">1+A21</f>
        <v>3</v>
      </c>
      <c r="B22" s="37" t="s">
        <v>47</v>
      </c>
      <c r="C22" s="77"/>
      <c r="D22" s="36">
        <v>2000</v>
      </c>
      <c r="E22" s="78" t="s">
        <v>44</v>
      </c>
      <c r="F22" s="79"/>
      <c r="G22" s="80">
        <v>0</v>
      </c>
      <c r="H22" s="1">
        <f t="shared" si="0"/>
        <v>0</v>
      </c>
      <c r="I22" s="26">
        <v>0</v>
      </c>
      <c r="J22" s="1">
        <f t="shared" si="1"/>
        <v>0</v>
      </c>
      <c r="K22" s="1">
        <f t="shared" si="2"/>
        <v>0</v>
      </c>
      <c r="L22" s="1">
        <f t="shared" si="5"/>
        <v>0</v>
      </c>
      <c r="M22" s="1">
        <f t="shared" si="6"/>
        <v>0</v>
      </c>
      <c r="N22" s="1">
        <f t="shared" si="3"/>
        <v>0</v>
      </c>
      <c r="O22" s="2">
        <f t="shared" si="4"/>
        <v>0</v>
      </c>
    </row>
    <row r="23" spans="1:15" s="23" customFormat="1" ht="111.75" customHeight="1" x14ac:dyDescent="0.2">
      <c r="A23" s="76">
        <f t="shared" si="7"/>
        <v>4</v>
      </c>
      <c r="B23" s="37" t="s">
        <v>48</v>
      </c>
      <c r="C23" s="77"/>
      <c r="D23" s="36">
        <v>2000</v>
      </c>
      <c r="E23" s="78" t="s">
        <v>44</v>
      </c>
      <c r="F23" s="79"/>
      <c r="G23" s="80">
        <v>0</v>
      </c>
      <c r="H23" s="1">
        <f t="shared" si="0"/>
        <v>0</v>
      </c>
      <c r="I23" s="26">
        <v>0</v>
      </c>
      <c r="J23" s="1">
        <f t="shared" si="1"/>
        <v>0</v>
      </c>
      <c r="K23" s="1">
        <f t="shared" si="2"/>
        <v>0</v>
      </c>
      <c r="L23" s="1">
        <f t="shared" si="5"/>
        <v>0</v>
      </c>
      <c r="M23" s="1">
        <f t="shared" si="6"/>
        <v>0</v>
      </c>
      <c r="N23" s="1">
        <f t="shared" si="3"/>
        <v>0</v>
      </c>
      <c r="O23" s="2">
        <f t="shared" si="4"/>
        <v>0</v>
      </c>
    </row>
    <row r="24" spans="1:15" s="23" customFormat="1" ht="144.75" customHeight="1" x14ac:dyDescent="0.2">
      <c r="A24" s="76">
        <f t="shared" si="7"/>
        <v>5</v>
      </c>
      <c r="B24" s="37" t="s">
        <v>49</v>
      </c>
      <c r="C24" s="77"/>
      <c r="D24" s="36">
        <v>2000</v>
      </c>
      <c r="E24" s="78" t="s">
        <v>44</v>
      </c>
      <c r="F24" s="79"/>
      <c r="G24" s="80">
        <v>0</v>
      </c>
      <c r="H24" s="1">
        <f t="shared" si="0"/>
        <v>0</v>
      </c>
      <c r="I24" s="26">
        <v>0</v>
      </c>
      <c r="J24" s="1">
        <f t="shared" si="1"/>
        <v>0</v>
      </c>
      <c r="K24" s="1">
        <f t="shared" si="2"/>
        <v>0</v>
      </c>
      <c r="L24" s="1">
        <f t="shared" si="5"/>
        <v>0</v>
      </c>
      <c r="M24" s="1">
        <f t="shared" si="6"/>
        <v>0</v>
      </c>
      <c r="N24" s="1">
        <f t="shared" si="3"/>
        <v>0</v>
      </c>
      <c r="O24" s="2">
        <f t="shared" si="4"/>
        <v>0</v>
      </c>
    </row>
    <row r="25" spans="1:15" s="23" customFormat="1" ht="111.75" customHeight="1" x14ac:dyDescent="0.2">
      <c r="A25" s="76">
        <f t="shared" si="7"/>
        <v>6</v>
      </c>
      <c r="B25" s="37" t="s">
        <v>50</v>
      </c>
      <c r="C25" s="77"/>
      <c r="D25" s="36">
        <v>250</v>
      </c>
      <c r="E25" s="78" t="s">
        <v>44</v>
      </c>
      <c r="F25" s="79"/>
      <c r="G25" s="80">
        <v>0</v>
      </c>
      <c r="H25" s="1">
        <f t="shared" si="0"/>
        <v>0</v>
      </c>
      <c r="I25" s="26">
        <v>0</v>
      </c>
      <c r="J25" s="1">
        <f t="shared" si="1"/>
        <v>0</v>
      </c>
      <c r="K25" s="1">
        <f t="shared" si="2"/>
        <v>0</v>
      </c>
      <c r="L25" s="1">
        <f t="shared" si="5"/>
        <v>0</v>
      </c>
      <c r="M25" s="1">
        <f t="shared" si="6"/>
        <v>0</v>
      </c>
      <c r="N25" s="1">
        <f t="shared" si="3"/>
        <v>0</v>
      </c>
      <c r="O25" s="2">
        <f t="shared" si="4"/>
        <v>0</v>
      </c>
    </row>
    <row r="26" spans="1:15" s="23" customFormat="1" ht="111.75" customHeight="1" x14ac:dyDescent="0.2">
      <c r="A26" s="76">
        <f t="shared" si="7"/>
        <v>7</v>
      </c>
      <c r="B26" s="37" t="s">
        <v>51</v>
      </c>
      <c r="C26" s="77"/>
      <c r="D26" s="36">
        <v>7</v>
      </c>
      <c r="E26" s="78" t="s">
        <v>44</v>
      </c>
      <c r="F26" s="79"/>
      <c r="G26" s="80">
        <v>0</v>
      </c>
      <c r="H26" s="1">
        <f t="shared" si="0"/>
        <v>0</v>
      </c>
      <c r="I26" s="26">
        <v>0</v>
      </c>
      <c r="J26" s="1">
        <f t="shared" si="1"/>
        <v>0</v>
      </c>
      <c r="K26" s="1">
        <f t="shared" si="2"/>
        <v>0</v>
      </c>
      <c r="L26" s="1">
        <f t="shared" si="5"/>
        <v>0</v>
      </c>
      <c r="M26" s="1">
        <f t="shared" si="6"/>
        <v>0</v>
      </c>
      <c r="N26" s="1">
        <f t="shared" si="3"/>
        <v>0</v>
      </c>
      <c r="O26" s="2">
        <f t="shared" si="4"/>
        <v>0</v>
      </c>
    </row>
    <row r="27" spans="1:15" s="84" customFormat="1" ht="111.75" customHeight="1" x14ac:dyDescent="0.2">
      <c r="A27" s="76">
        <f t="shared" si="7"/>
        <v>8</v>
      </c>
      <c r="B27" s="37" t="s">
        <v>52</v>
      </c>
      <c r="C27" s="31"/>
      <c r="D27" s="36">
        <v>200</v>
      </c>
      <c r="E27" s="78" t="s">
        <v>44</v>
      </c>
      <c r="F27" s="32"/>
      <c r="G27" s="80">
        <v>0</v>
      </c>
      <c r="H27" s="1">
        <f t="shared" si="0"/>
        <v>0</v>
      </c>
      <c r="I27" s="26">
        <v>0</v>
      </c>
      <c r="J27" s="1">
        <f t="shared" si="1"/>
        <v>0</v>
      </c>
      <c r="K27" s="1">
        <f t="shared" si="2"/>
        <v>0</v>
      </c>
      <c r="L27" s="1">
        <f t="shared" si="5"/>
        <v>0</v>
      </c>
      <c r="M27" s="1">
        <f t="shared" si="6"/>
        <v>0</v>
      </c>
      <c r="N27" s="1">
        <f t="shared" si="3"/>
        <v>0</v>
      </c>
      <c r="O27" s="2">
        <f t="shared" si="4"/>
        <v>0</v>
      </c>
    </row>
    <row r="28" spans="1:15" s="23" customFormat="1" ht="111.75" customHeight="1" x14ac:dyDescent="0.2">
      <c r="A28" s="30">
        <f t="shared" si="7"/>
        <v>9</v>
      </c>
      <c r="B28" s="85" t="s">
        <v>53</v>
      </c>
      <c r="C28" s="82"/>
      <c r="D28" s="36">
        <v>30</v>
      </c>
      <c r="E28" s="81" t="s">
        <v>44</v>
      </c>
      <c r="F28" s="83"/>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42" customHeight="1" thickBot="1" x14ac:dyDescent="0.25">
      <c r="A29" s="19"/>
      <c r="B29" s="71"/>
      <c r="C29" s="71"/>
      <c r="D29" s="71"/>
      <c r="E29" s="71"/>
      <c r="F29" s="71"/>
      <c r="G29" s="71"/>
      <c r="H29" s="71"/>
      <c r="I29" s="71"/>
      <c r="J29" s="71"/>
      <c r="K29" s="71"/>
      <c r="L29" s="71"/>
      <c r="M29" s="72" t="s">
        <v>35</v>
      </c>
      <c r="N29" s="72"/>
      <c r="O29" s="29">
        <f>SUMIF(G:G,0%,L:L)</f>
        <v>0</v>
      </c>
    </row>
    <row r="30" spans="1:15" s="23" customFormat="1" ht="39" customHeight="1" thickBot="1" x14ac:dyDescent="0.25">
      <c r="A30" s="60" t="s">
        <v>24</v>
      </c>
      <c r="B30" s="61"/>
      <c r="C30" s="61"/>
      <c r="D30" s="61"/>
      <c r="E30" s="61"/>
      <c r="F30" s="61"/>
      <c r="G30" s="61"/>
      <c r="H30" s="61"/>
      <c r="I30" s="61"/>
      <c r="J30" s="61"/>
      <c r="K30" s="61"/>
      <c r="L30" s="61"/>
      <c r="M30" s="73" t="s">
        <v>10</v>
      </c>
      <c r="N30" s="73"/>
      <c r="O30" s="4">
        <f>SUMIF(G:G,5%,L:L)</f>
        <v>0</v>
      </c>
    </row>
    <row r="31" spans="1:15" s="23" customFormat="1" ht="30" customHeight="1" x14ac:dyDescent="0.2">
      <c r="A31" s="56" t="s">
        <v>42</v>
      </c>
      <c r="B31" s="57"/>
      <c r="C31" s="57"/>
      <c r="D31" s="57"/>
      <c r="E31" s="57"/>
      <c r="F31" s="57"/>
      <c r="G31" s="57"/>
      <c r="H31" s="57"/>
      <c r="I31" s="57"/>
      <c r="J31" s="57"/>
      <c r="K31" s="57"/>
      <c r="L31" s="58"/>
      <c r="M31" s="73" t="s">
        <v>11</v>
      </c>
      <c r="N31" s="73"/>
      <c r="O31" s="4">
        <f>SUMIF(G:G,19%,L:L)</f>
        <v>0</v>
      </c>
    </row>
    <row r="32" spans="1:15" s="23" customFormat="1" ht="30" customHeight="1" x14ac:dyDescent="0.2">
      <c r="A32" s="59"/>
      <c r="B32" s="59"/>
      <c r="C32" s="59"/>
      <c r="D32" s="59"/>
      <c r="E32" s="59"/>
      <c r="F32" s="59"/>
      <c r="G32" s="59"/>
      <c r="H32" s="59"/>
      <c r="I32" s="59"/>
      <c r="J32" s="59"/>
      <c r="K32" s="59"/>
      <c r="L32" s="59"/>
      <c r="M32" s="38" t="s">
        <v>7</v>
      </c>
      <c r="N32" s="39"/>
      <c r="O32" s="5">
        <f>SUM(O29:O31)</f>
        <v>0</v>
      </c>
    </row>
    <row r="33" spans="1:15" s="23" customFormat="1" ht="30" customHeight="1" x14ac:dyDescent="0.2">
      <c r="A33" s="59"/>
      <c r="B33" s="59"/>
      <c r="C33" s="59"/>
      <c r="D33" s="59"/>
      <c r="E33" s="59"/>
      <c r="F33" s="59"/>
      <c r="G33" s="59"/>
      <c r="H33" s="59"/>
      <c r="I33" s="59"/>
      <c r="J33" s="59"/>
      <c r="K33" s="59"/>
      <c r="L33" s="59"/>
      <c r="M33" s="74" t="s">
        <v>12</v>
      </c>
      <c r="N33" s="75"/>
      <c r="O33" s="6">
        <f>ROUND(O30*5%,0)</f>
        <v>0</v>
      </c>
    </row>
    <row r="34" spans="1:15" s="23" customFormat="1" ht="30" customHeight="1" x14ac:dyDescent="0.2">
      <c r="A34" s="59"/>
      <c r="B34" s="59"/>
      <c r="C34" s="59"/>
      <c r="D34" s="59"/>
      <c r="E34" s="59"/>
      <c r="F34" s="59"/>
      <c r="G34" s="59"/>
      <c r="H34" s="59"/>
      <c r="I34" s="59"/>
      <c r="J34" s="59"/>
      <c r="K34" s="59"/>
      <c r="L34" s="59"/>
      <c r="M34" s="74" t="s">
        <v>13</v>
      </c>
      <c r="N34" s="75"/>
      <c r="O34" s="4">
        <f>ROUND(O31*19%,0)</f>
        <v>0</v>
      </c>
    </row>
    <row r="35" spans="1:15" s="23" customFormat="1" ht="30" customHeight="1" x14ac:dyDescent="0.2">
      <c r="A35" s="59"/>
      <c r="B35" s="59"/>
      <c r="C35" s="59"/>
      <c r="D35" s="59"/>
      <c r="E35" s="59"/>
      <c r="F35" s="59"/>
      <c r="G35" s="59"/>
      <c r="H35" s="59"/>
      <c r="I35" s="59"/>
      <c r="J35" s="59"/>
      <c r="K35" s="59"/>
      <c r="L35" s="59"/>
      <c r="M35" s="38" t="s">
        <v>14</v>
      </c>
      <c r="N35" s="39"/>
      <c r="O35" s="5">
        <f>SUM(O33:O34)</f>
        <v>0</v>
      </c>
    </row>
    <row r="36" spans="1:15" s="23" customFormat="1" ht="30" customHeight="1" x14ac:dyDescent="0.2">
      <c r="A36" s="59"/>
      <c r="B36" s="59"/>
      <c r="C36" s="59"/>
      <c r="D36" s="59"/>
      <c r="E36" s="59"/>
      <c r="F36" s="59"/>
      <c r="G36" s="59"/>
      <c r="H36" s="59"/>
      <c r="I36" s="59"/>
      <c r="J36" s="59"/>
      <c r="K36" s="59"/>
      <c r="L36" s="59"/>
      <c r="M36" s="42" t="s">
        <v>33</v>
      </c>
      <c r="N36" s="43"/>
      <c r="O36" s="4">
        <f>SUMIF(I:I,8%,N:N)</f>
        <v>0</v>
      </c>
    </row>
    <row r="37" spans="1:15" s="23" customFormat="1" ht="37.5" customHeight="1" x14ac:dyDescent="0.2">
      <c r="A37" s="59"/>
      <c r="B37" s="59"/>
      <c r="C37" s="59"/>
      <c r="D37" s="59"/>
      <c r="E37" s="59"/>
      <c r="F37" s="59"/>
      <c r="G37" s="59"/>
      <c r="H37" s="59"/>
      <c r="I37" s="59"/>
      <c r="J37" s="59"/>
      <c r="K37" s="59"/>
      <c r="L37" s="59"/>
      <c r="M37" s="40" t="s">
        <v>32</v>
      </c>
      <c r="N37" s="41"/>
      <c r="O37" s="5">
        <f>SUM(O36)</f>
        <v>0</v>
      </c>
    </row>
    <row r="38" spans="1:15" s="23" customFormat="1" ht="44.25" customHeight="1" x14ac:dyDescent="0.2">
      <c r="A38" s="59"/>
      <c r="B38" s="59"/>
      <c r="C38" s="59"/>
      <c r="D38" s="59"/>
      <c r="E38" s="59"/>
      <c r="F38" s="59"/>
      <c r="G38" s="59"/>
      <c r="H38" s="59"/>
      <c r="I38" s="59"/>
      <c r="J38" s="59"/>
      <c r="K38" s="59"/>
      <c r="L38" s="59"/>
      <c r="M38" s="40" t="s">
        <v>15</v>
      </c>
      <c r="N38" s="41"/>
      <c r="O38" s="5">
        <f>+O32+O35+O37</f>
        <v>0</v>
      </c>
    </row>
    <row r="41" spans="1:15" x14ac:dyDescent="0.25">
      <c r="B41" s="35"/>
      <c r="C41" s="28"/>
    </row>
    <row r="42" spans="1:15" x14ac:dyDescent="0.25">
      <c r="B42" s="69"/>
      <c r="C42" s="69"/>
    </row>
    <row r="43" spans="1:15" ht="15.75" thickBot="1" x14ac:dyDescent="0.3">
      <c r="B43" s="70"/>
      <c r="C43" s="70"/>
    </row>
    <row r="44" spans="1:15" x14ac:dyDescent="0.25">
      <c r="B44" s="63" t="s">
        <v>20</v>
      </c>
      <c r="C44" s="63"/>
    </row>
    <row r="46" spans="1:15" x14ac:dyDescent="0.25">
      <c r="A46" s="24" t="s">
        <v>43</v>
      </c>
    </row>
  </sheetData>
  <sheetProtection algorithmName="SHA-512" hashValue="YoNDo+bp2zcC4X9+ywzH3pRfFwqaWGgi38vmidFUFpMiraz7N8kD9wV8/8JjYPkfXhwvQNvjGuyNBDZXJhRhKA==" saltValue="JlW/9bSCJ7MVZ7YTjkOG7g==" spinCount="100000" sheet="1" selectLockedCells="1"/>
  <mergeCells count="30">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 ref="A2:A5"/>
    <mergeCell ref="D12:G12"/>
    <mergeCell ref="A12:B16"/>
    <mergeCell ref="B2:M2"/>
    <mergeCell ref="B3:M3"/>
    <mergeCell ref="B4:M5"/>
    <mergeCell ref="M35:N35"/>
    <mergeCell ref="M38:N38"/>
    <mergeCell ref="M36:N36"/>
    <mergeCell ref="M37:N37"/>
    <mergeCell ref="N2:O2"/>
    <mergeCell ref="N3:O3"/>
    <mergeCell ref="N4:O4"/>
    <mergeCell ref="N5:O5"/>
  </mergeCells>
  <dataValidations count="1">
    <dataValidation type="whole" allowBlank="1" showInputMessage="1" showErrorMessage="1" sqref="F20:F28" xr:uid="{16B0889E-D5EC-4DDC-990C-FC160BABB2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3F35D9-03A4-4224-B281-26720CF56618}">
          <x14:formula1>
            <xm:f>Hoja2!$D$7:$D$9</xm:f>
          </x14:formula1>
          <xm:sqref>G20:G28</xm:sqref>
        </x14:dataValidation>
        <x14:dataValidation type="list" allowBlank="1" showInputMessage="1" showErrorMessage="1" xr:uid="{F74C0D9E-9A65-4B0B-A554-3D5A67133230}">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2023-09-26T21:11:32Z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