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gangelicagomez\OneDrive - UNIVERSIDAD DE CUNDINAMARCA\ANGELICA TRABAJO EN CASA\4. GESTION CONTRACTUAL 2023\14. F-CD-259 TRANSPORTE TERRESTRE EXPERIENCIA\DTOS A PUBLICAR\"/>
    </mc:Choice>
  </mc:AlternateContent>
  <bookViews>
    <workbookView xWindow="-120" yWindow="-120" windowWidth="21840" windowHeight="13140"/>
  </bookViews>
  <sheets>
    <sheet name="Hoja1" sheetId="1" r:id="rId1"/>
    <sheet name="Hoja2" sheetId="2" state="hidden" r:id="rId2"/>
  </sheets>
  <definedNames>
    <definedName name="_xlnm.Print_Area" localSheetId="0">Hoja1!$A$1:$O$42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3" i="1" l="1"/>
  <c r="J23" i="1"/>
  <c r="L23" i="1"/>
  <c r="M23" i="1" s="1"/>
  <c r="K23" i="1" l="1"/>
  <c r="N23" i="1"/>
  <c r="O23" i="1" s="1"/>
  <c r="H21" i="1"/>
  <c r="J21" i="1"/>
  <c r="K21" i="1"/>
  <c r="L21" i="1"/>
  <c r="M21" i="1" s="1"/>
  <c r="H22" i="1"/>
  <c r="J22" i="1"/>
  <c r="L22" i="1"/>
  <c r="N22" i="1" s="1"/>
  <c r="M22" i="1"/>
  <c r="H24" i="1"/>
  <c r="J24" i="1"/>
  <c r="L24" i="1"/>
  <c r="N24" i="1" s="1"/>
  <c r="M24" i="1"/>
  <c r="K24" i="1" l="1"/>
  <c r="K22" i="1"/>
  <c r="O24" i="1"/>
  <c r="O22" i="1"/>
  <c r="N21" i="1"/>
  <c r="O21" i="1"/>
  <c r="L20" i="1"/>
  <c r="M20" i="1" s="1"/>
  <c r="H20" i="1"/>
  <c r="J20" i="1"/>
  <c r="O26" i="1"/>
  <c r="O29" i="1" s="1"/>
  <c r="N20" i="1" l="1"/>
  <c r="O20" i="1" s="1"/>
  <c r="K20" i="1"/>
  <c r="O32" i="1"/>
  <c r="O25" i="1"/>
  <c r="O33" i="1" l="1"/>
  <c r="O27" i="1" l="1"/>
  <c r="O30" i="1" l="1"/>
  <c r="O31" i="1" s="1"/>
  <c r="O28" i="1"/>
  <c r="O34" i="1" l="1"/>
</calcChain>
</file>

<file path=xl/comments1.xml><?xml version="1.0" encoding="utf-8"?>
<comments xmlns="http://schemas.openxmlformats.org/spreadsheetml/2006/main">
  <authors>
    <author>MARIO CASTILLO</author>
  </authors>
  <commentList>
    <comment ref="H12"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<sst xmlns="http://schemas.openxmlformats.org/spreadsheetml/2006/main" count="55" uniqueCount="50">
  <si>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</si>
  <si>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</si>
  <si>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</si>
  <si>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</si>
  <si>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</si>
  <si>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</si>
  <si>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</si>
  <si>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</si>
  <si>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</si>
  <si>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</si>
  <si>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</si>
  <si>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</si>
  <si>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</si>
  <si>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</si>
  <si>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</si>
  <si>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</si>
  <si>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</si>
  <si>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</si>
  <si>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</si>
  <si>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</si>
  <si>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</si>
  <si>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</si>
  <si>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</si>
  <si>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</si>
  <si>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</si>
  <si>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</si>
  <si>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</si>
  <si>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</si>
  <si>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</si>
  <si>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</si>
  <si>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</si>
  <si>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</si>
  <si>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</si>
  <si>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</si>
  <si>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</si>
  <si>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</si>
  <si>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</si>
  <si>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</si>
  <si>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</si>
  <si>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</si>
  <si>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</si>
  <si>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</si>
  <si>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UNIDAD</t>
  </si>
  <si>
    <t>32.1-41</t>
  </si>
  <si>
    <t>Servicio de transporte terrestre para para las Experiencias de Aprendizaje, II Encuentro De Cafés Especiales, II Congreso Internacional Equino, encuentro Facultad Ciencias Agropecuarias y, encuentro Nacional Comités Curriculares Programa Zootecnia de la Universidad de Cundinamarca.Para sesenta (60) participantes. • Recorrido Girardot – Fusagasugá (Unidad agroambiental la esperanza) – Girardot. Ida y regreso. 
Nota: Tener en cuenta ANEXO TECNICO No.1 CRONOGRAMA   </t>
  </si>
  <si>
    <t>TIPO DE VEHICULOS</t>
  </si>
  <si>
    <t>Servicio de transporte terrestre para para las Experiencias de Aprendizaje, II Encuentro De Cafés Especiales, II Congreso Internacional Equino, encuentro Facultad Ciencias Agropecuarias y, encuentro Nacional Comités Curriculares Programa Zootecnia de la Universidad de Cundinamarca. Para ochenta (80) participantes. 
• Recorrido Fusagasugá - Arbeláez (Finca Santori) – Fusagasugá. Ida y Regreso 
Nota: Tener en cuenta ANEXO TECNICO No.1 CRONOGRAMA   </t>
  </si>
  <si>
    <t>Servicio de transporte terrestre para para las Experiencias de Aprendizaje, II Encuentro De Cafés Especiales, II Congreso Internacional Equino, encuentro Facultad Ciencias Agropecuarias y, encuentro Nacional Comités Curriculares Programa Zootecnia de la Universidad de Cundinamarca.Para noventa (90) participantes. 
• Recorrido Facatativá – Fusagasugá (Unidad agroambiental la esperanza) – Facatativá. Ida y regreso. 
Nota: Tener en cuenta ANEXO TECNICO No.1 CRONOGRAMA   </t>
  </si>
  <si>
    <t>Servicio de transporte terrestre para para las Experiencias de Aprendizaje, II Encuentro De Cafés Especiales, II Congreso Internacional Equino, encuentro Facultad Ciencias Agropecuarias y, encuentro Nacional Comités Curriculares Programa Zootecnia de la Universidad de Cundinamarca.Para cincuenta (50) participantes 
• Recorrido Ubaté – Fusagasugá (Unidad agroambiental la esperanza) – Ubaté. Ida y regreso. 
Nota: Tener en cuenta ANEXO TECNICO No.1 CRONOGRAMA </t>
  </si>
  <si>
    <t>Servicio de transporte terrestre para para las Experiencias de Aprendizaje, II Encuentro De Cafés Especiales, II Congreso Internacional Equino, encuentro Facultad Ciencias Agropecuarias y, encuentro Nacional Comités Curriculares Programa Zootecnia de la Universidad de Cundinamarca.Para noventa (90) participantes. 
• Recorrido Fusagasugá - Unidad agroambiental la esperanza – Fusagasugá. Ida y regreso. 
Nota: Tener en cuenta ANEXO TECNICO No.1 CRONOGRAMA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</si>
</sst>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30"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4"/>
      <color theme="0"/>
      <name val="Arial"/>
      <family val="2"/>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6">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Alignment="1" applyProtection="1">
      <alignment horizontal="left"/>
      <protection hidden="1"/>
    </xf>
    <xf numFmtId="0" fontId="9" fillId="2" borderId="0" xfId="0" applyFont="1" applyFill="1" applyAlignment="1" applyProtection="1">
      <alignment horizontal="left"/>
      <protection hidden="1"/>
    </xf>
    <xf numFmtId="0" fontId="1" fillId="2" borderId="0" xfId="0" applyFont="1" applyFill="1" applyAlignment="1" applyProtection="1">
      <alignment horizontal="left"/>
      <protection hidden="1"/>
    </xf>
    <xf numFmtId="0" fontId="3" fillId="2" borderId="0" xfId="0" applyFont="1" applyFill="1" applyAlignment="1" applyProtection="1">
      <alignment horizontal="center" vertical="center"/>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0" fontId="0" fillId="2" borderId="0" xfId="0" applyFill="1" applyAlignment="1" applyProtection="1">
      <alignment vertical="center"/>
      <protection hidden="1"/>
    </xf>
    <xf numFmtId="0" fontId="3" fillId="0" borderId="0" xfId="0" applyFont="1" applyAlignment="1" applyProtection="1">
      <alignment vertical="center"/>
      <protection hidden="1"/>
    </xf>
    <xf numFmtId="9" fontId="0" fillId="0" borderId="0" xfId="0" applyNumberFormat="1"/>
    <xf numFmtId="9" fontId="3" fillId="35" borderId="1" xfId="1" applyFont="1" applyFill="1" applyBorder="1" applyAlignment="1" applyProtection="1">
      <alignment horizontal="center" vertical="center"/>
      <protection locked="0"/>
    </xf>
    <xf numFmtId="43" fontId="3" fillId="0" borderId="2" xfId="4" applyFont="1" applyBorder="1" applyProtection="1">
      <protection hidden="1"/>
    </xf>
    <xf numFmtId="0" fontId="3" fillId="0" borderId="1" xfId="0" applyFont="1" applyBorder="1" applyAlignment="1" applyProtection="1">
      <alignment horizontal="center" vertical="center"/>
      <protection hidden="1"/>
    </xf>
    <xf numFmtId="0" fontId="3" fillId="35" borderId="1" xfId="0" applyFont="1" applyFill="1" applyBorder="1" applyAlignment="1" applyProtection="1">
      <alignment horizontal="left" vertical="center" wrapText="1"/>
      <protection locked="0"/>
    </xf>
    <xf numFmtId="1" fontId="12" fillId="35" borderId="1" xfId="3" applyNumberFormat="1" applyFont="1" applyFill="1" applyBorder="1" applyAlignment="1" applyProtection="1">
      <alignment horizontal="center" vertical="center"/>
      <protection locked="0"/>
    </xf>
    <xf numFmtId="0" fontId="1" fillId="2" borderId="0" xfId="0" applyFont="1" applyFill="1" applyAlignment="1" applyProtection="1">
      <alignment vertical="center"/>
      <protection hidden="1"/>
    </xf>
    <xf numFmtId="0" fontId="3" fillId="2" borderId="0" xfId="0" applyFont="1" applyFill="1" applyAlignment="1" applyProtection="1">
      <alignment horizontal="left" vertical="center"/>
      <protection hidden="1"/>
    </xf>
    <xf numFmtId="0" fontId="1" fillId="2" borderId="0" xfId="0" applyFont="1" applyFill="1" applyAlignment="1" applyProtection="1">
      <alignment horizontal="center" vertical="center" wrapText="1"/>
      <protection hidden="1"/>
    </xf>
    <xf numFmtId="0" fontId="1" fillId="2" borderId="0" xfId="0" applyFont="1" applyFill="1" applyAlignment="1" applyProtection="1">
      <alignment horizontal="center"/>
      <protection hidden="1"/>
    </xf>
    <xf numFmtId="0" fontId="1" fillId="2" borderId="0" xfId="0" applyFont="1" applyFill="1" applyAlignment="1" applyProtection="1">
      <alignment vertical="center"/>
      <protection locked="0"/>
    </xf>
    <xf numFmtId="0" fontId="1" fillId="2" borderId="0" xfId="0" applyFont="1" applyFill="1" applyProtection="1">
      <protection locked="0"/>
    </xf>
    <xf numFmtId="0" fontId="1" fillId="0" borderId="28" xfId="0" applyFont="1" applyBorder="1" applyAlignment="1">
      <alignment horizontal="center" vertical="center" wrapText="1"/>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locked="0"/>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0" fontId="2" fillId="0" borderId="1" xfId="0" applyFont="1" applyBorder="1" applyAlignment="1" applyProtection="1">
      <alignment vertical="top"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1" fillId="0" borderId="28" xfId="0" applyFont="1" applyBorder="1" applyAlignment="1">
      <alignment wrapText="1"/>
    </xf>
    <xf numFmtId="0" fontId="29" fillId="3" borderId="1" xfId="0" applyFont="1" applyFill="1" applyBorder="1" applyAlignment="1" applyProtection="1">
      <alignment horizontal="center" vertical="center" wrapText="1"/>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42"/>
  <sheetViews>
    <sheetView tabSelected="1" topLeftCell="A9" zoomScale="70" zoomScaleNormal="70" zoomScaleSheetLayoutView="70" zoomScalePageLayoutView="55" workbookViewId="0">
      <selection activeCell="C20" sqref="C20"/>
    </sheetView>
  </sheetViews>
  <sheetFormatPr baseColWidth="10" defaultColWidth="11.44140625" defaultRowHeight="14.4" x14ac:dyDescent="0.3"/>
  <cols>
    <col min="1" max="1" width="13.33203125" style="8" customWidth="1"/>
    <col min="2" max="2" width="89.6640625" style="29" customWidth="1"/>
    <col min="3" max="3" width="21" style="8" customWidth="1"/>
    <col min="4" max="4" width="16.109375" style="8" customWidth="1"/>
    <col min="5" max="5" width="17" style="8" customWidth="1"/>
    <col min="6" max="6" width="13.5546875" style="8" customWidth="1"/>
    <col min="7" max="7" width="12.88671875" style="8" customWidth="1"/>
    <col min="8" max="8" width="15" style="8" customWidth="1"/>
    <col min="9" max="9" width="20.33203125" style="8" customWidth="1"/>
    <col min="10" max="10" width="15" style="8" customWidth="1"/>
    <col min="11" max="11" width="17.88671875" style="9" customWidth="1"/>
    <col min="12" max="13" width="16.6640625" style="9" customWidth="1"/>
    <col min="14" max="14" width="14.6640625" style="9" customWidth="1"/>
    <col min="15" max="15" width="18.6640625" style="9" customWidth="1"/>
    <col min="16" max="16384" width="11.44140625" style="9"/>
  </cols>
  <sheetData>
    <row r="1" spans="1:15" x14ac:dyDescent="0.3">
      <c r="F1" s="32"/>
    </row>
    <row r="2" spans="1:15" ht="15.75" customHeight="1" x14ac:dyDescent="0.3">
      <c r="A2" s="61"/>
      <c r="B2" s="68" t="s">
        <v>0</v>
      </c>
      <c r="C2" s="68"/>
      <c r="D2" s="68"/>
      <c r="E2" s="68"/>
      <c r="F2" s="68"/>
      <c r="G2" s="68"/>
      <c r="H2" s="68"/>
      <c r="I2" s="68"/>
      <c r="J2" s="68"/>
      <c r="K2" s="68"/>
      <c r="L2" s="68"/>
      <c r="M2" s="68"/>
      <c r="N2" s="73" t="s">
        <v>36</v>
      </c>
      <c r="O2" s="73"/>
    </row>
    <row r="3" spans="1:15" ht="15.75" customHeight="1" x14ac:dyDescent="0.3">
      <c r="A3" s="61"/>
      <c r="B3" s="68" t="s">
        <v>1</v>
      </c>
      <c r="C3" s="68"/>
      <c r="D3" s="68"/>
      <c r="E3" s="68"/>
      <c r="F3" s="68"/>
      <c r="G3" s="68"/>
      <c r="H3" s="68"/>
      <c r="I3" s="68"/>
      <c r="J3" s="68"/>
      <c r="K3" s="68"/>
      <c r="L3" s="68"/>
      <c r="M3" s="68"/>
      <c r="N3" s="73" t="s">
        <v>39</v>
      </c>
      <c r="O3" s="73"/>
    </row>
    <row r="4" spans="1:15" ht="16.5" customHeight="1" x14ac:dyDescent="0.3">
      <c r="A4" s="61"/>
      <c r="B4" s="68" t="s">
        <v>35</v>
      </c>
      <c r="C4" s="68"/>
      <c r="D4" s="68"/>
      <c r="E4" s="68"/>
      <c r="F4" s="68"/>
      <c r="G4" s="68"/>
      <c r="H4" s="68"/>
      <c r="I4" s="68"/>
      <c r="J4" s="68"/>
      <c r="K4" s="68"/>
      <c r="L4" s="68"/>
      <c r="M4" s="68"/>
      <c r="N4" s="73" t="s">
        <v>40</v>
      </c>
      <c r="O4" s="73"/>
    </row>
    <row r="5" spans="1:15" ht="15" customHeight="1" x14ac:dyDescent="0.3">
      <c r="A5" s="61"/>
      <c r="B5" s="68"/>
      <c r="C5" s="68"/>
      <c r="D5" s="68"/>
      <c r="E5" s="68"/>
      <c r="F5" s="68"/>
      <c r="G5" s="68"/>
      <c r="H5" s="68"/>
      <c r="I5" s="68"/>
      <c r="J5" s="68"/>
      <c r="K5" s="68"/>
      <c r="L5" s="68"/>
      <c r="M5" s="68"/>
      <c r="N5" s="73" t="s">
        <v>37</v>
      </c>
      <c r="O5" s="73"/>
    </row>
    <row r="7" spans="1:15" x14ac:dyDescent="0.3">
      <c r="A7" s="10" t="s">
        <v>38</v>
      </c>
    </row>
    <row r="8" spans="1:15" x14ac:dyDescent="0.3">
      <c r="A8" s="10"/>
    </row>
    <row r="9" spans="1:15" x14ac:dyDescent="0.3">
      <c r="A9" s="11" t="s">
        <v>28</v>
      </c>
    </row>
    <row r="10" spans="1:15" ht="25.5" customHeight="1" x14ac:dyDescent="0.3">
      <c r="A10" s="42" t="s">
        <v>27</v>
      </c>
      <c r="B10" s="42"/>
      <c r="C10" s="12"/>
      <c r="E10" s="13" t="s">
        <v>20</v>
      </c>
      <c r="F10" s="47"/>
      <c r="G10" s="48"/>
      <c r="K10" s="14" t="s">
        <v>16</v>
      </c>
      <c r="L10" s="49"/>
      <c r="M10" s="50"/>
      <c r="N10" s="51"/>
    </row>
    <row r="11" spans="1:15" ht="15" thickBot="1" x14ac:dyDescent="0.35">
      <c r="A11" s="12"/>
      <c r="B11" s="30"/>
      <c r="C11" s="12"/>
      <c r="E11" s="15"/>
      <c r="F11" s="15"/>
      <c r="G11" s="15"/>
      <c r="K11" s="16"/>
      <c r="L11" s="17"/>
      <c r="M11" s="17"/>
      <c r="N11" s="17"/>
    </row>
    <row r="12" spans="1:15" ht="30.75" customHeight="1" thickBot="1" x14ac:dyDescent="0.35">
      <c r="A12" s="62" t="s">
        <v>25</v>
      </c>
      <c r="B12" s="63"/>
      <c r="C12" s="18"/>
      <c r="D12" s="44" t="s">
        <v>17</v>
      </c>
      <c r="E12" s="45"/>
      <c r="F12" s="45"/>
      <c r="G12" s="46"/>
      <c r="H12" s="7"/>
      <c r="I12" s="31"/>
      <c r="J12" s="31"/>
      <c r="K12" s="16"/>
    </row>
    <row r="13" spans="1:15" ht="15" thickBot="1" x14ac:dyDescent="0.35">
      <c r="A13" s="64"/>
      <c r="B13" s="65"/>
      <c r="C13" s="18"/>
      <c r="D13" s="17"/>
      <c r="E13" s="15"/>
      <c r="F13" s="15"/>
      <c r="G13" s="15"/>
      <c r="K13" s="16"/>
    </row>
    <row r="14" spans="1:15" ht="30" customHeight="1" thickBot="1" x14ac:dyDescent="0.35">
      <c r="A14" s="64"/>
      <c r="B14" s="65"/>
      <c r="C14" s="18"/>
      <c r="D14" s="44" t="s">
        <v>18</v>
      </c>
      <c r="E14" s="45"/>
      <c r="F14" s="45"/>
      <c r="G14" s="46"/>
      <c r="H14" s="7"/>
      <c r="I14" s="31"/>
      <c r="J14" s="31"/>
      <c r="K14" s="16"/>
    </row>
    <row r="15" spans="1:15" ht="18.75" customHeight="1" thickBot="1" x14ac:dyDescent="0.35">
      <c r="A15" s="64"/>
      <c r="B15" s="65"/>
      <c r="C15" s="18"/>
      <c r="E15" s="15"/>
      <c r="F15" s="15"/>
      <c r="G15" s="15"/>
      <c r="K15" s="16"/>
    </row>
    <row r="16" spans="1:15" ht="24" customHeight="1" thickBot="1" x14ac:dyDescent="0.35">
      <c r="A16" s="66"/>
      <c r="B16" s="67"/>
      <c r="C16" s="18"/>
      <c r="D16" s="44" t="s">
        <v>21</v>
      </c>
      <c r="E16" s="45"/>
      <c r="F16" s="45"/>
      <c r="G16" s="46"/>
      <c r="H16" s="7"/>
      <c r="I16" s="31"/>
      <c r="J16" s="31"/>
      <c r="K16" s="16"/>
      <c r="L16" s="17"/>
      <c r="M16" s="17"/>
      <c r="N16" s="17"/>
    </row>
    <row r="17" spans="1:15" x14ac:dyDescent="0.3">
      <c r="A17" s="12"/>
      <c r="B17" s="30"/>
      <c r="C17" s="12"/>
      <c r="E17" s="15"/>
      <c r="F17" s="15"/>
      <c r="G17" s="15"/>
      <c r="K17" s="16"/>
      <c r="L17" s="17"/>
      <c r="M17" s="17"/>
      <c r="N17" s="17"/>
    </row>
    <row r="19" spans="1:15" s="21" customFormat="1" ht="111.75" customHeight="1" x14ac:dyDescent="0.3">
      <c r="A19" s="19" t="s">
        <v>26</v>
      </c>
      <c r="B19" s="19" t="s">
        <v>2</v>
      </c>
      <c r="C19" s="75" t="s">
        <v>45</v>
      </c>
      <c r="D19" s="19" t="s">
        <v>3</v>
      </c>
      <c r="E19" s="19" t="s">
        <v>22</v>
      </c>
      <c r="F19" s="20" t="s">
        <v>4</v>
      </c>
      <c r="G19" s="20" t="s">
        <v>24</v>
      </c>
      <c r="H19" s="20" t="s">
        <v>5</v>
      </c>
      <c r="I19" s="20" t="s">
        <v>30</v>
      </c>
      <c r="J19" s="20" t="s">
        <v>33</v>
      </c>
      <c r="K19" s="20" t="s">
        <v>6</v>
      </c>
      <c r="L19" s="20" t="s">
        <v>7</v>
      </c>
      <c r="M19" s="20" t="s">
        <v>8</v>
      </c>
      <c r="N19" s="20" t="s">
        <v>29</v>
      </c>
      <c r="O19" s="20" t="s">
        <v>9</v>
      </c>
    </row>
    <row r="20" spans="1:15" s="21" customFormat="1" ht="121.2" customHeight="1" x14ac:dyDescent="0.25">
      <c r="A20" s="26">
        <v>1</v>
      </c>
      <c r="B20" s="74" t="s">
        <v>46</v>
      </c>
      <c r="C20" s="27"/>
      <c r="D20" s="35">
        <v>1</v>
      </c>
      <c r="E20" s="35" t="s">
        <v>42</v>
      </c>
      <c r="F20" s="28"/>
      <c r="G20" s="24">
        <v>0</v>
      </c>
      <c r="H20" s="1">
        <f t="shared" ref="H20" si="0">+ROUND(F20*G20,0)</f>
        <v>0</v>
      </c>
      <c r="I20" s="24">
        <v>0</v>
      </c>
      <c r="J20" s="1">
        <f t="shared" ref="J20" si="1">ROUND(F20*I20,0)</f>
        <v>0</v>
      </c>
      <c r="K20" s="1">
        <f t="shared" ref="K20" si="2">ROUND(F20+H20+J20,0)</f>
        <v>0</v>
      </c>
      <c r="L20" s="1">
        <f>ROUND(F20*D20,0)</f>
        <v>0</v>
      </c>
      <c r="M20" s="1">
        <f>ROUND(L20*G20,0)</f>
        <v>0</v>
      </c>
      <c r="N20" s="1">
        <f t="shared" ref="N20" si="3">ROUND(L20*I20,0)</f>
        <v>0</v>
      </c>
      <c r="O20" s="2">
        <f t="shared" ref="O20" si="4">ROUND(L20+N20+M20,0)</f>
        <v>0</v>
      </c>
    </row>
    <row r="21" spans="1:15" s="21" customFormat="1" ht="135" customHeight="1" x14ac:dyDescent="0.25">
      <c r="A21" s="26">
        <v>2</v>
      </c>
      <c r="B21" s="74" t="s">
        <v>47</v>
      </c>
      <c r="C21" s="27"/>
      <c r="D21" s="35">
        <v>1</v>
      </c>
      <c r="E21" s="35" t="s">
        <v>42</v>
      </c>
      <c r="F21" s="28"/>
      <c r="G21" s="24">
        <v>0</v>
      </c>
      <c r="H21" s="1">
        <f t="shared" ref="H21:H24" si="5">+ROUND(F21*G21,0)</f>
        <v>0</v>
      </c>
      <c r="I21" s="24">
        <v>0</v>
      </c>
      <c r="J21" s="1">
        <f t="shared" ref="J21:J24" si="6">ROUND(F21*I21,0)</f>
        <v>0</v>
      </c>
      <c r="K21" s="1">
        <f t="shared" ref="K21:K24" si="7">ROUND(F21+H21+J21,0)</f>
        <v>0</v>
      </c>
      <c r="L21" s="1">
        <f t="shared" ref="L21:L24" si="8">ROUND(F21*D21,0)</f>
        <v>0</v>
      </c>
      <c r="M21" s="1">
        <f t="shared" ref="M21:M24" si="9">ROUND(L21*G21,0)</f>
        <v>0</v>
      </c>
      <c r="N21" s="1">
        <f t="shared" ref="N21:N24" si="10">ROUND(L21*I21,0)</f>
        <v>0</v>
      </c>
      <c r="O21" s="2">
        <f t="shared" ref="O21:O24" si="11">ROUND(L21+N21+M21,0)</f>
        <v>0</v>
      </c>
    </row>
    <row r="22" spans="1:15" s="21" customFormat="1" ht="129.6" customHeight="1" x14ac:dyDescent="0.25">
      <c r="A22" s="26">
        <v>3</v>
      </c>
      <c r="B22" s="74" t="s">
        <v>48</v>
      </c>
      <c r="C22" s="27"/>
      <c r="D22" s="35">
        <v>1</v>
      </c>
      <c r="E22" s="35" t="s">
        <v>42</v>
      </c>
      <c r="F22" s="28"/>
      <c r="G22" s="24">
        <v>0</v>
      </c>
      <c r="H22" s="1">
        <f t="shared" si="5"/>
        <v>0</v>
      </c>
      <c r="I22" s="24">
        <v>0</v>
      </c>
      <c r="J22" s="1">
        <f t="shared" si="6"/>
        <v>0</v>
      </c>
      <c r="K22" s="1">
        <f t="shared" si="7"/>
        <v>0</v>
      </c>
      <c r="L22" s="1">
        <f t="shared" si="8"/>
        <v>0</v>
      </c>
      <c r="M22" s="1">
        <f t="shared" si="9"/>
        <v>0</v>
      </c>
      <c r="N22" s="1">
        <f t="shared" si="10"/>
        <v>0</v>
      </c>
      <c r="O22" s="2">
        <f t="shared" si="11"/>
        <v>0</v>
      </c>
    </row>
    <row r="23" spans="1:15" s="21" customFormat="1" ht="106.2" customHeight="1" x14ac:dyDescent="0.25">
      <c r="A23" s="26">
        <v>4</v>
      </c>
      <c r="B23" s="74" t="s">
        <v>44</v>
      </c>
      <c r="C23" s="27"/>
      <c r="D23" s="35">
        <v>1</v>
      </c>
      <c r="E23" s="35" t="s">
        <v>42</v>
      </c>
      <c r="F23" s="28"/>
      <c r="G23" s="24">
        <v>0</v>
      </c>
      <c r="H23" s="1">
        <f t="shared" ref="H23" si="12">+ROUND(F23*G23,0)</f>
        <v>0</v>
      </c>
      <c r="I23" s="24">
        <v>0</v>
      </c>
      <c r="J23" s="1">
        <f t="shared" ref="J23" si="13">ROUND(F23*I23,0)</f>
        <v>0</v>
      </c>
      <c r="K23" s="1">
        <f t="shared" ref="K23" si="14">ROUND(F23+H23+J23,0)</f>
        <v>0</v>
      </c>
      <c r="L23" s="1">
        <f t="shared" ref="L23" si="15">ROUND(F23*D23,0)</f>
        <v>0</v>
      </c>
      <c r="M23" s="1">
        <f t="shared" ref="M23" si="16">ROUND(L23*G23,0)</f>
        <v>0</v>
      </c>
      <c r="N23" s="1">
        <f t="shared" ref="N23" si="17">ROUND(L23*I23,0)</f>
        <v>0</v>
      </c>
      <c r="O23" s="2">
        <f t="shared" ref="O23" si="18">ROUND(L23+N23+M23,0)</f>
        <v>0</v>
      </c>
    </row>
    <row r="24" spans="1:15" s="21" customFormat="1" ht="121.2" customHeight="1" x14ac:dyDescent="0.25">
      <c r="A24" s="26">
        <v>5</v>
      </c>
      <c r="B24" s="74" t="s">
        <v>49</v>
      </c>
      <c r="C24" s="27"/>
      <c r="D24" s="35">
        <v>1</v>
      </c>
      <c r="E24" s="35" t="s">
        <v>42</v>
      </c>
      <c r="F24" s="28"/>
      <c r="G24" s="24">
        <v>0</v>
      </c>
      <c r="H24" s="1">
        <f t="shared" si="5"/>
        <v>0</v>
      </c>
      <c r="I24" s="24">
        <v>0</v>
      </c>
      <c r="J24" s="1">
        <f t="shared" si="6"/>
        <v>0</v>
      </c>
      <c r="K24" s="1">
        <f t="shared" si="7"/>
        <v>0</v>
      </c>
      <c r="L24" s="1">
        <f t="shared" si="8"/>
        <v>0</v>
      </c>
      <c r="M24" s="1">
        <f t="shared" si="9"/>
        <v>0</v>
      </c>
      <c r="N24" s="1">
        <f t="shared" si="10"/>
        <v>0</v>
      </c>
      <c r="O24" s="2">
        <f t="shared" si="11"/>
        <v>0</v>
      </c>
    </row>
    <row r="25" spans="1:15" s="21" customFormat="1" ht="42" customHeight="1" thickBot="1" x14ac:dyDescent="0.3">
      <c r="A25" s="18"/>
      <c r="B25" s="54"/>
      <c r="C25" s="54"/>
      <c r="D25" s="54"/>
      <c r="E25" s="54"/>
      <c r="F25" s="54"/>
      <c r="G25" s="54"/>
      <c r="H25" s="54"/>
      <c r="I25" s="54"/>
      <c r="J25" s="54"/>
      <c r="K25" s="54"/>
      <c r="L25" s="54"/>
      <c r="M25" s="55" t="s">
        <v>34</v>
      </c>
      <c r="N25" s="55"/>
      <c r="O25" s="25">
        <f>SUMIF(G:G,0%,L:L)</f>
        <v>0</v>
      </c>
    </row>
    <row r="26" spans="1:15" s="21" customFormat="1" ht="39" customHeight="1" thickBot="1" x14ac:dyDescent="0.3">
      <c r="A26" s="40" t="s">
        <v>23</v>
      </c>
      <c r="B26" s="41"/>
      <c r="C26" s="41"/>
      <c r="D26" s="41"/>
      <c r="E26" s="41"/>
      <c r="F26" s="41"/>
      <c r="G26" s="41"/>
      <c r="H26" s="41"/>
      <c r="I26" s="41"/>
      <c r="J26" s="41"/>
      <c r="K26" s="41"/>
      <c r="L26" s="41"/>
      <c r="M26" s="56" t="s">
        <v>10</v>
      </c>
      <c r="N26" s="56"/>
      <c r="O26" s="4">
        <f>SUMIF(G:G,5%,L:L)</f>
        <v>0</v>
      </c>
    </row>
    <row r="27" spans="1:15" s="21" customFormat="1" ht="30" customHeight="1" x14ac:dyDescent="0.25">
      <c r="A27" s="36" t="s">
        <v>41</v>
      </c>
      <c r="B27" s="37"/>
      <c r="C27" s="37"/>
      <c r="D27" s="37"/>
      <c r="E27" s="37"/>
      <c r="F27" s="37"/>
      <c r="G27" s="37"/>
      <c r="H27" s="37"/>
      <c r="I27" s="37"/>
      <c r="J27" s="37"/>
      <c r="K27" s="37"/>
      <c r="L27" s="38"/>
      <c r="M27" s="56" t="s">
        <v>11</v>
      </c>
      <c r="N27" s="56"/>
      <c r="O27" s="4">
        <f>SUMIF(G:G,19%,L:L)</f>
        <v>0</v>
      </c>
    </row>
    <row r="28" spans="1:15" s="21" customFormat="1" ht="30" customHeight="1" x14ac:dyDescent="0.25">
      <c r="A28" s="39"/>
      <c r="B28" s="39"/>
      <c r="C28" s="39"/>
      <c r="D28" s="39"/>
      <c r="E28" s="39"/>
      <c r="F28" s="39"/>
      <c r="G28" s="39"/>
      <c r="H28" s="39"/>
      <c r="I28" s="39"/>
      <c r="J28" s="39"/>
      <c r="K28" s="39"/>
      <c r="L28" s="39"/>
      <c r="M28" s="57" t="s">
        <v>7</v>
      </c>
      <c r="N28" s="58"/>
      <c r="O28" s="5">
        <f>SUM(O25:O27)</f>
        <v>0</v>
      </c>
    </row>
    <row r="29" spans="1:15" s="21" customFormat="1" ht="30" customHeight="1" x14ac:dyDescent="0.25">
      <c r="A29" s="39"/>
      <c r="B29" s="39"/>
      <c r="C29" s="39"/>
      <c r="D29" s="39"/>
      <c r="E29" s="39"/>
      <c r="F29" s="39"/>
      <c r="G29" s="39"/>
      <c r="H29" s="39"/>
      <c r="I29" s="39"/>
      <c r="J29" s="39"/>
      <c r="K29" s="39"/>
      <c r="L29" s="39"/>
      <c r="M29" s="59" t="s">
        <v>12</v>
      </c>
      <c r="N29" s="60"/>
      <c r="O29" s="6">
        <f>ROUND(O26*5%,0)</f>
        <v>0</v>
      </c>
    </row>
    <row r="30" spans="1:15" s="21" customFormat="1" ht="30" customHeight="1" x14ac:dyDescent="0.25">
      <c r="A30" s="39"/>
      <c r="B30" s="39"/>
      <c r="C30" s="39"/>
      <c r="D30" s="39"/>
      <c r="E30" s="39"/>
      <c r="F30" s="39"/>
      <c r="G30" s="39"/>
      <c r="H30" s="39"/>
      <c r="I30" s="39"/>
      <c r="J30" s="39"/>
      <c r="K30" s="39"/>
      <c r="L30" s="39"/>
      <c r="M30" s="59" t="s">
        <v>13</v>
      </c>
      <c r="N30" s="60"/>
      <c r="O30" s="4">
        <f>ROUND(O27*19%,0)</f>
        <v>0</v>
      </c>
    </row>
    <row r="31" spans="1:15" s="21" customFormat="1" ht="30" customHeight="1" x14ac:dyDescent="0.25">
      <c r="A31" s="39"/>
      <c r="B31" s="39"/>
      <c r="C31" s="39"/>
      <c r="D31" s="39"/>
      <c r="E31" s="39"/>
      <c r="F31" s="39"/>
      <c r="G31" s="39"/>
      <c r="H31" s="39"/>
      <c r="I31" s="39"/>
      <c r="J31" s="39"/>
      <c r="K31" s="39"/>
      <c r="L31" s="39"/>
      <c r="M31" s="57" t="s">
        <v>14</v>
      </c>
      <c r="N31" s="58"/>
      <c r="O31" s="5">
        <f>SUM(O29:O30)</f>
        <v>0</v>
      </c>
    </row>
    <row r="32" spans="1:15" s="21" customFormat="1" ht="30" customHeight="1" x14ac:dyDescent="0.25">
      <c r="A32" s="39"/>
      <c r="B32" s="39"/>
      <c r="C32" s="39"/>
      <c r="D32" s="39"/>
      <c r="E32" s="39"/>
      <c r="F32" s="39"/>
      <c r="G32" s="39"/>
      <c r="H32" s="39"/>
      <c r="I32" s="39"/>
      <c r="J32" s="39"/>
      <c r="K32" s="39"/>
      <c r="L32" s="39"/>
      <c r="M32" s="71" t="s">
        <v>32</v>
      </c>
      <c r="N32" s="72"/>
      <c r="O32" s="4">
        <f>SUMIF(I:I,8%,N:N)</f>
        <v>0</v>
      </c>
    </row>
    <row r="33" spans="1:15" s="21" customFormat="1" ht="37.5" customHeight="1" x14ac:dyDescent="0.25">
      <c r="A33" s="39"/>
      <c r="B33" s="39"/>
      <c r="C33" s="39"/>
      <c r="D33" s="39"/>
      <c r="E33" s="39"/>
      <c r="F33" s="39"/>
      <c r="G33" s="39"/>
      <c r="H33" s="39"/>
      <c r="I33" s="39"/>
      <c r="J33" s="39"/>
      <c r="K33" s="39"/>
      <c r="L33" s="39"/>
      <c r="M33" s="69" t="s">
        <v>31</v>
      </c>
      <c r="N33" s="70"/>
      <c r="O33" s="5">
        <f>SUM(O32)</f>
        <v>0</v>
      </c>
    </row>
    <row r="34" spans="1:15" s="21" customFormat="1" ht="44.25" customHeight="1" x14ac:dyDescent="0.25">
      <c r="A34" s="39"/>
      <c r="B34" s="39"/>
      <c r="C34" s="39"/>
      <c r="D34" s="39"/>
      <c r="E34" s="39"/>
      <c r="F34" s="39"/>
      <c r="G34" s="39"/>
      <c r="H34" s="39"/>
      <c r="I34" s="39"/>
      <c r="J34" s="39"/>
      <c r="K34" s="39"/>
      <c r="L34" s="39"/>
      <c r="M34" s="69" t="s">
        <v>15</v>
      </c>
      <c r="N34" s="70"/>
      <c r="O34" s="5">
        <f>+O28+O31+O33</f>
        <v>0</v>
      </c>
    </row>
    <row r="35" spans="1:15" x14ac:dyDescent="0.3">
      <c r="B35" s="33"/>
      <c r="C35" s="34"/>
    </row>
    <row r="36" spans="1:15" x14ac:dyDescent="0.3">
      <c r="B36" s="33"/>
      <c r="C36" s="34"/>
    </row>
    <row r="37" spans="1:15" x14ac:dyDescent="0.3">
      <c r="B37" s="33"/>
      <c r="C37" s="34"/>
    </row>
    <row r="38" spans="1:15" x14ac:dyDescent="0.3">
      <c r="B38" s="52"/>
      <c r="C38" s="52"/>
    </row>
    <row r="39" spans="1:15" ht="15" thickBot="1" x14ac:dyDescent="0.35">
      <c r="B39" s="53"/>
      <c r="C39" s="53"/>
    </row>
    <row r="40" spans="1:15" x14ac:dyDescent="0.3">
      <c r="B40" s="43" t="s">
        <v>19</v>
      </c>
      <c r="C40" s="43"/>
    </row>
    <row r="41" spans="1:15" x14ac:dyDescent="0.3">
      <c r="B41" s="33"/>
      <c r="C41" s="34"/>
    </row>
    <row r="42" spans="1:15" x14ac:dyDescent="0.3">
      <c r="A42" s="22" t="s">
        <v>43</v>
      </c>
    </row>
  </sheetData>
  <sheetProtection selectLockedCells="1"/>
  <mergeCells count="30">
    <mergeCell ref="M31:N31"/>
    <mergeCell ref="M34:N34"/>
    <mergeCell ref="M32:N32"/>
    <mergeCell ref="M33:N33"/>
    <mergeCell ref="N2:O2"/>
    <mergeCell ref="N3:O3"/>
    <mergeCell ref="N4:O4"/>
    <mergeCell ref="N5:O5"/>
    <mergeCell ref="A2:A5"/>
    <mergeCell ref="D12:G12"/>
    <mergeCell ref="A12:B16"/>
    <mergeCell ref="B2:M2"/>
    <mergeCell ref="B3:M3"/>
    <mergeCell ref="B4:M5"/>
    <mergeCell ref="A27:L34"/>
    <mergeCell ref="A26:L26"/>
    <mergeCell ref="A10:B10"/>
    <mergeCell ref="B40:C40"/>
    <mergeCell ref="D14:G14"/>
    <mergeCell ref="D16:G16"/>
    <mergeCell ref="F10:G10"/>
    <mergeCell ref="L10:N10"/>
    <mergeCell ref="B38:C39"/>
    <mergeCell ref="B25:L25"/>
    <mergeCell ref="M25:N25"/>
    <mergeCell ref="M26:N26"/>
    <mergeCell ref="M27:N27"/>
    <mergeCell ref="M28:N28"/>
    <mergeCell ref="M29:N29"/>
    <mergeCell ref="M30:N30"/>
  </mergeCells>
  <dataValidations count="1">
    <dataValidation type="whole" allowBlank="1" showInputMessage="1" showErrorMessage="1" sqref="F20:F24">
      <formula1>0</formula1>
      <formula2>1000000000000000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Hoja2!$D$7:$D$9</xm:f>
          </x14:formula1>
          <xm:sqref>I20:I24 G20:G24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F10"/>
  <sheetViews>
    <sheetView workbookViewId="0">
      <selection activeCell="F9" sqref="F9"/>
    </sheetView>
  </sheetViews>
  <sheetFormatPr baseColWidth="10" defaultRowHeight="14.4" x14ac:dyDescent="0.3"/>
  <sheetData>
    <row r="7" spans="4:6" x14ac:dyDescent="0.3">
      <c r="D7" s="3">
        <v>0</v>
      </c>
      <c r="F7" s="23">
        <v>0.08</v>
      </c>
    </row>
    <row r="8" spans="4:6" x14ac:dyDescent="0.3">
      <c r="D8" s="3">
        <v>0.05</v>
      </c>
      <c r="F8" s="3">
        <v>0</v>
      </c>
    </row>
    <row r="9" spans="4:6" x14ac:dyDescent="0.3">
      <c r="D9" s="3">
        <v>0.19</v>
      </c>
    </row>
    <row r="10" spans="4:6" x14ac:dyDescent="0.3">
      <c r="D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1" ma:contentTypeDescription="Create a new document." ma:contentTypeScope="" ma:versionID="24e741e755b6ba0df6ce4c8a8553fb73">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1b1c0a40124c27a58424e983c82c30ce"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71AC283-58EC-4E17-AB80-3BA019EA46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64083AE-2A34-40CD-86CF-CD8A8FEF5E61}">
  <ds:schemaRefs>
    <ds:schemaRef ds:uri="http://purl.org/dc/terms/"/>
    <ds:schemaRef ds:uri="http://purl.org/dc/dcmitype/"/>
    <ds:schemaRef ds:uri="632c1e4e-69c6-4d1f-81a1-009441d464e5"/>
    <ds:schemaRef ds:uri="http://schemas.microsoft.com/office/2006/documentManagement/types"/>
    <ds:schemaRef ds:uri="http://purl.org/dc/elements/1.1/"/>
    <ds:schemaRef ds:uri="http://www.w3.org/XML/1998/namespace"/>
    <ds:schemaRef ds:uri="http://schemas.microsoft.com/office/infopath/2007/PartnerControls"/>
    <ds:schemaRef ds:uri="http://schemas.openxmlformats.org/package/2006/metadata/core-properties"/>
    <ds:schemaRef ds:uri="39f7a895-868e-4739-ab10-589c64175fbd"/>
    <ds:schemaRef ds:uri="http://schemas.microsoft.com/office/2006/metadata/properties"/>
  </ds:schemaRefs>
</ds:datastoreItem>
</file>

<file path=customXml/itemProps3.xml><?xml version="1.0" encoding="utf-8"?>
<ds:datastoreItem xmlns:ds="http://schemas.openxmlformats.org/officeDocument/2006/customXml" ds:itemID="{8145DBBF-B832-423F-936B-1E71F3349BA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Gloria Angelica Gomez Gomez</cp:lastModifiedBy>
  <cp:lastPrinted>2022-01-27T18:55:46Z</cp:lastPrinted>
  <dcterms:created xsi:type="dcterms:W3CDTF">2017-04-28T13:22:52Z</dcterms:created>
  <dcterms:modified xsi:type="dcterms:W3CDTF">2023-08-16T19:37:45Z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