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OneDrive - UNIVERSIDAD DE CUNDINAMARCA\Mis documentos\COMPRAS\CONTRATACION DIRECTA\F-CD-214 MOBILIARIOS C INV\"/>
    </mc:Choice>
  </mc:AlternateContent>
  <workbookProtection workbookAlgorithmName="SHA-512" workbookHashValue="vUrvjU6+NwQC50dsgP3dHZEUYlsM3pr23nQe8Sspk+NGAsSB2OAemFnsRKGI5P7Tw8RjBYYEa8pxO9Dorbzckw==" workbookSaltValue="Zp1jXzkBWv9jmYWODzuj7g==" workbookSpinCount="100000" lockStructure="1"/>
  <bookViews>
    <workbookView xWindow="0" yWindow="0" windowWidth="21600" windowHeight="900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 l="1"/>
  <c r="N23" i="1"/>
  <c r="M23" i="1"/>
  <c r="L22" i="1"/>
  <c r="M22" i="1" s="1"/>
  <c r="L23" i="1"/>
  <c r="J22" i="1"/>
  <c r="J23" i="1"/>
  <c r="H22" i="1"/>
  <c r="K22" i="1" s="1"/>
  <c r="H23" i="1"/>
  <c r="K23" i="1" s="1"/>
  <c r="O23" i="1" l="1"/>
  <c r="O22" i="1"/>
  <c r="L21" i="1"/>
  <c r="M21" i="1" s="1"/>
  <c r="H21" i="1"/>
  <c r="J21" i="1"/>
  <c r="O25" i="1"/>
  <c r="O28" i="1" s="1"/>
  <c r="N21" i="1" l="1"/>
  <c r="O21" i="1" s="1"/>
  <c r="K21"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<sst xmlns="http://schemas.openxmlformats.org/spreadsheetml/2006/main" count="51" uniqueCount="48">
  <si>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</si>
  <si>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</si>
  <si>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</si>
  <si>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</si>
  <si>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</si>
  <si>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</si>
  <si>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</si>
  <si>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</si>
  <si>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</si>
  <si>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</si>
  <si>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</si>
  <si>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</si>
  <si>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</si>
  <si>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</si>
  <si>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</si>
  <si>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</si>
  <si>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</si>
  <si>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</si>
  <si>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</si>
  <si>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</si>
  <si>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</si>
  <si>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</si>
  <si>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</si>
  <si>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</si>
  <si>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</si>
  <si>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</si>
  <si>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</si>
  <si>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</si>
  <si>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</si>
  <si>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</si>
  <si>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</si>
  <si>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</si>
  <si>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</si>
  <si>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</si>
  <si>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</si>
  <si>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</si>
  <si>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</si>
  <si>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</si>
  <si>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</si>
  <si>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</si>
  <si>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</si>
  <si>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</si>
  <si>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</si>
  <si>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</si>
  <si>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</si>
  <si>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Biblioteca de madera con puertas de vidrio, color marrón 1m 50cm ancho por 1m 70 cm alto</t>
  </si>
  <si>
    <t>Planoteca vertical. Dimensiones: Altura 125 cm - Fondo 50 cm - Ancho 85 cm. Material: lámina Cold Rolled calibre 18 cubierto en pintura electroestática termofijada</t>
  </si>
  <si>
    <t>Sillas Gerenciales, Espaldar tapizado en textil negro de fabrica, en espuma laminada, parte interna y externa en polipropileno. Asiento tapizado en espuma laminada parte externa en polipropileno. Brazos ajustables en polipropileno negro. Mecanismo Dos (2) palancas con múltiples posiciones de bloqueo, perilla para ajuste de altura del espaldar. Neumático con gas comprimido, regulable en altura y acabado negro, recorrido de elevación: 120 mm, cubierta telescópica en polipropileno. Base en nylon con 5 puntas y diámetro: 300 mm. Ruedas Nylon diámetro: 50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</si>
</sst>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3">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26"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43" fontId="8" fillId="3" borderId="26" xfId="3" applyFont="1" applyFill="1" applyBorder="1" applyAlignment="1" applyProtection="1">
      <alignment horizontal="center" vertical="center" wrapText="1"/>
      <protection hidden="1"/>
    </xf>
    <xf numFmtId="43" fontId="8" fillId="3" borderId="26" xfId="3" applyFont="1" applyFill="1" applyBorder="1" applyAlignment="1" applyProtection="1">
      <alignment horizontal="center" vertical="top" wrapText="1"/>
      <protection hidden="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85" zoomScaleNormal="85" zoomScaleSheetLayoutView="70" zoomScalePageLayoutView="55" workbookViewId="0">
      <selection activeCell="C23" sqref="C23"/>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9" t="s">
        <v>39</v>
      </c>
    </row>
    <row r="8" spans="1:15" x14ac:dyDescent="0.25">
      <c r="A8" s="9"/>
    </row>
    <row r="9" spans="1:15" x14ac:dyDescent="0.25">
      <c r="A9" s="10" t="s">
        <v>29</v>
      </c>
    </row>
    <row r="10" spans="1:15" ht="25.5" customHeight="1" x14ac:dyDescent="0.25">
      <c r="A10" s="62" t="s">
        <v>28</v>
      </c>
      <c r="B10" s="62"/>
      <c r="C10" s="11"/>
      <c r="E10" s="12" t="s">
        <v>21</v>
      </c>
      <c r="F10" s="64"/>
      <c r="G10" s="65"/>
      <c r="K10" s="13" t="s">
        <v>16</v>
      </c>
      <c r="L10" s="66"/>
      <c r="M10" s="67"/>
      <c r="N10" s="68"/>
    </row>
    <row r="11" spans="1:15" ht="15.75" thickBot="1" x14ac:dyDescent="0.3">
      <c r="A11" s="11"/>
      <c r="B11" s="26"/>
      <c r="C11" s="11"/>
      <c r="E11" s="14"/>
      <c r="F11" s="14"/>
      <c r="G11" s="14"/>
      <c r="K11" s="15"/>
      <c r="L11" s="16"/>
      <c r="M11" s="16"/>
      <c r="N11" s="16"/>
    </row>
    <row r="12" spans="1:15" ht="30.75" customHeight="1" thickBot="1" x14ac:dyDescent="0.3">
      <c r="A12" s="49" t="s">
        <v>26</v>
      </c>
      <c r="B12" s="50"/>
      <c r="C12" s="17"/>
      <c r="D12" s="46" t="s">
        <v>17</v>
      </c>
      <c r="E12" s="47"/>
      <c r="F12" s="47"/>
      <c r="G12" s="48"/>
      <c r="H12" s="5"/>
      <c r="I12" s="27"/>
      <c r="J12" s="27"/>
      <c r="K12" s="15"/>
    </row>
    <row r="13" spans="1:15" ht="15.75" thickBot="1" x14ac:dyDescent="0.3">
      <c r="A13" s="51"/>
      <c r="B13" s="52"/>
      <c r="C13" s="17"/>
      <c r="D13" s="16"/>
      <c r="E13" s="14"/>
      <c r="F13" s="14"/>
      <c r="G13" s="14"/>
      <c r="K13" s="15"/>
    </row>
    <row r="14" spans="1:15" ht="30" customHeight="1" thickBot="1" x14ac:dyDescent="0.3">
      <c r="A14" s="51"/>
      <c r="B14" s="52"/>
      <c r="C14" s="17"/>
      <c r="D14" s="46" t="s">
        <v>18</v>
      </c>
      <c r="E14" s="47"/>
      <c r="F14" s="47"/>
      <c r="G14" s="48"/>
      <c r="H14" s="5"/>
      <c r="I14" s="27"/>
      <c r="J14" s="27"/>
      <c r="K14" s="15"/>
    </row>
    <row r="15" spans="1:15" ht="18.75" customHeight="1" thickBot="1" x14ac:dyDescent="0.3">
      <c r="A15" s="51"/>
      <c r="B15" s="52"/>
      <c r="C15" s="17"/>
      <c r="E15" s="14"/>
      <c r="F15" s="14"/>
      <c r="G15" s="14"/>
      <c r="K15" s="15"/>
    </row>
    <row r="16" spans="1:15" ht="24" customHeight="1" thickBot="1" x14ac:dyDescent="0.3">
      <c r="A16" s="53"/>
      <c r="B16" s="54"/>
      <c r="C16" s="17"/>
      <c r="D16" s="46" t="s">
        <v>22</v>
      </c>
      <c r="E16" s="47"/>
      <c r="F16" s="47"/>
      <c r="G16" s="48"/>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21" customFormat="1" ht="111.75" customHeight="1" x14ac:dyDescent="0.25">
      <c r="A20" s="76"/>
      <c r="B20" s="77"/>
      <c r="C20" s="76"/>
      <c r="D20" s="77"/>
      <c r="E20" s="76"/>
      <c r="F20" s="78"/>
      <c r="G20" s="79"/>
      <c r="H20" s="78"/>
      <c r="I20" s="78"/>
      <c r="J20" s="78"/>
      <c r="K20" s="78"/>
      <c r="L20" s="78"/>
      <c r="M20" s="19"/>
      <c r="N20" s="19"/>
      <c r="O20" s="19"/>
    </row>
    <row r="21" spans="1:15" s="30" customFormat="1" ht="48" customHeight="1" x14ac:dyDescent="0.25">
      <c r="A21" s="31">
        <v>1</v>
      </c>
      <c r="B21" s="82" t="s">
        <v>45</v>
      </c>
      <c r="C21" s="32"/>
      <c r="D21" s="81">
        <v>1</v>
      </c>
      <c r="E21" s="33" t="s">
        <v>43</v>
      </c>
      <c r="F21" s="34"/>
      <c r="G21" s="35">
        <v>0</v>
      </c>
      <c r="H21" s="36">
        <f t="shared" ref="H21:H23" si="0">+ROUND(F21*G21,0)</f>
        <v>0</v>
      </c>
      <c r="I21" s="35">
        <v>0</v>
      </c>
      <c r="J21" s="36">
        <f t="shared" ref="J21:J23" si="1">ROUND(F21*I21,0)</f>
        <v>0</v>
      </c>
      <c r="K21" s="36">
        <f t="shared" ref="K21:K23" si="2">ROUND(F21+H21+J21,0)</f>
        <v>0</v>
      </c>
      <c r="L21" s="36">
        <f>ROUND(F21*D21,0)</f>
        <v>0</v>
      </c>
      <c r="M21" s="28">
        <f>ROUND(L21*G21,0)</f>
        <v>0</v>
      </c>
      <c r="N21" s="28">
        <f t="shared" ref="N21:N23" si="3">ROUND(L21*I21,0)</f>
        <v>0</v>
      </c>
      <c r="O21" s="29">
        <f t="shared" ref="O21:O23" si="4">ROUND(L21+N21+M21,0)</f>
        <v>0</v>
      </c>
    </row>
    <row r="22" spans="1:15" s="30" customFormat="1" ht="48" customHeight="1" x14ac:dyDescent="0.25">
      <c r="A22" s="31">
        <v>2</v>
      </c>
      <c r="B22" s="82" t="s">
        <v>46</v>
      </c>
      <c r="C22" s="32"/>
      <c r="D22" s="81">
        <v>1</v>
      </c>
      <c r="E22" s="33" t="s">
        <v>43</v>
      </c>
      <c r="F22" s="34"/>
      <c r="G22" s="35">
        <v>0</v>
      </c>
      <c r="H22" s="36">
        <f t="shared" si="0"/>
        <v>0</v>
      </c>
      <c r="I22" s="35">
        <v>0</v>
      </c>
      <c r="J22" s="36">
        <f t="shared" si="1"/>
        <v>0</v>
      </c>
      <c r="K22" s="36">
        <f t="shared" si="2"/>
        <v>0</v>
      </c>
      <c r="L22" s="36">
        <f t="shared" ref="L22:L23" si="5">ROUND(F22*D22,0)</f>
        <v>0</v>
      </c>
      <c r="M22" s="28">
        <f t="shared" ref="M22:M23" si="6">ROUND(L22*G22,0)</f>
        <v>0</v>
      </c>
      <c r="N22" s="28">
        <f t="shared" si="3"/>
        <v>0</v>
      </c>
      <c r="O22" s="29">
        <f t="shared" si="4"/>
        <v>0</v>
      </c>
    </row>
    <row r="23" spans="1:15" s="30" customFormat="1" ht="104.25" customHeight="1" x14ac:dyDescent="0.25">
      <c r="A23" s="31">
        <v>3</v>
      </c>
      <c r="B23" s="82" t="s">
        <v>47</v>
      </c>
      <c r="C23" s="32"/>
      <c r="D23" s="80">
        <v>3</v>
      </c>
      <c r="E23" s="33" t="s">
        <v>43</v>
      </c>
      <c r="F23" s="34"/>
      <c r="G23" s="35">
        <v>0</v>
      </c>
      <c r="H23" s="36">
        <f t="shared" si="0"/>
        <v>0</v>
      </c>
      <c r="I23" s="35">
        <v>0</v>
      </c>
      <c r="J23" s="36">
        <f t="shared" si="1"/>
        <v>0</v>
      </c>
      <c r="K23" s="36">
        <f t="shared" si="2"/>
        <v>0</v>
      </c>
      <c r="L23" s="36">
        <f t="shared" si="5"/>
        <v>0</v>
      </c>
      <c r="M23" s="28">
        <f t="shared" si="6"/>
        <v>0</v>
      </c>
      <c r="N23" s="28">
        <f t="shared" si="3"/>
        <v>0</v>
      </c>
      <c r="O23" s="29">
        <f t="shared" si="4"/>
        <v>0</v>
      </c>
    </row>
    <row r="24" spans="1:15" s="21" customFormat="1" ht="42" customHeight="1" x14ac:dyDescent="0.2">
      <c r="A24" s="37"/>
      <c r="B24" s="71"/>
      <c r="C24" s="71"/>
      <c r="D24" s="71"/>
      <c r="E24" s="71"/>
      <c r="F24" s="71"/>
      <c r="G24" s="71"/>
      <c r="H24" s="71"/>
      <c r="I24" s="71"/>
      <c r="J24" s="71"/>
      <c r="K24" s="71"/>
      <c r="L24" s="71"/>
      <c r="M24" s="72" t="s">
        <v>35</v>
      </c>
      <c r="N24" s="72"/>
      <c r="O24" s="24">
        <f>SUMIF(G:G,0%,L:L)</f>
        <v>0</v>
      </c>
    </row>
    <row r="25" spans="1:15" s="21" customFormat="1" ht="39" customHeight="1" thickBot="1" x14ac:dyDescent="0.25">
      <c r="A25" s="60" t="s">
        <v>24</v>
      </c>
      <c r="B25" s="61"/>
      <c r="C25" s="61"/>
      <c r="D25" s="61"/>
      <c r="E25" s="61"/>
      <c r="F25" s="61"/>
      <c r="G25" s="61"/>
      <c r="H25" s="61"/>
      <c r="I25" s="61"/>
      <c r="J25" s="61"/>
      <c r="K25" s="61"/>
      <c r="L25" s="61"/>
      <c r="M25" s="73" t="s">
        <v>10</v>
      </c>
      <c r="N25" s="73"/>
      <c r="O25" s="2">
        <f>SUMIF(G:G,5%,L:L)</f>
        <v>0</v>
      </c>
    </row>
    <row r="26" spans="1:15" s="21" customFormat="1" ht="30" customHeight="1" x14ac:dyDescent="0.2">
      <c r="A26" s="56" t="s">
        <v>42</v>
      </c>
      <c r="B26" s="57"/>
      <c r="C26" s="57"/>
      <c r="D26" s="57"/>
      <c r="E26" s="57"/>
      <c r="F26" s="57"/>
      <c r="G26" s="57"/>
      <c r="H26" s="57"/>
      <c r="I26" s="57"/>
      <c r="J26" s="57"/>
      <c r="K26" s="57"/>
      <c r="L26" s="58"/>
      <c r="M26" s="73" t="s">
        <v>11</v>
      </c>
      <c r="N26" s="73"/>
      <c r="O26" s="2">
        <f>SUMIF(G:G,19%,L:L)</f>
        <v>0</v>
      </c>
    </row>
    <row r="27" spans="1:15" s="21" customFormat="1" ht="30" customHeight="1" x14ac:dyDescent="0.2">
      <c r="A27" s="59"/>
      <c r="B27" s="59"/>
      <c r="C27" s="59"/>
      <c r="D27" s="59"/>
      <c r="E27" s="59"/>
      <c r="F27" s="59"/>
      <c r="G27" s="59"/>
      <c r="H27" s="59"/>
      <c r="I27" s="59"/>
      <c r="J27" s="59"/>
      <c r="K27" s="59"/>
      <c r="L27" s="59"/>
      <c r="M27" s="38" t="s">
        <v>7</v>
      </c>
      <c r="N27" s="39"/>
      <c r="O27" s="3">
        <f>SUM(O24:O26)</f>
        <v>0</v>
      </c>
    </row>
    <row r="28" spans="1:15" s="21" customFormat="1" ht="30" customHeight="1" x14ac:dyDescent="0.2">
      <c r="A28" s="59"/>
      <c r="B28" s="59"/>
      <c r="C28" s="59"/>
      <c r="D28" s="59"/>
      <c r="E28" s="59"/>
      <c r="F28" s="59"/>
      <c r="G28" s="59"/>
      <c r="H28" s="59"/>
      <c r="I28" s="59"/>
      <c r="J28" s="59"/>
      <c r="K28" s="59"/>
      <c r="L28" s="59"/>
      <c r="M28" s="74" t="s">
        <v>12</v>
      </c>
      <c r="N28" s="75"/>
      <c r="O28" s="4">
        <f>ROUND(O25*5%,0)</f>
        <v>0</v>
      </c>
    </row>
    <row r="29" spans="1:15" s="21" customFormat="1" ht="30" customHeight="1" x14ac:dyDescent="0.2">
      <c r="A29" s="59"/>
      <c r="B29" s="59"/>
      <c r="C29" s="59"/>
      <c r="D29" s="59"/>
      <c r="E29" s="59"/>
      <c r="F29" s="59"/>
      <c r="G29" s="59"/>
      <c r="H29" s="59"/>
      <c r="I29" s="59"/>
      <c r="J29" s="59"/>
      <c r="K29" s="59"/>
      <c r="L29" s="59"/>
      <c r="M29" s="74" t="s">
        <v>13</v>
      </c>
      <c r="N29" s="75"/>
      <c r="O29" s="2">
        <f>ROUND(O26*19%,0)</f>
        <v>0</v>
      </c>
    </row>
    <row r="30" spans="1:15" s="21" customFormat="1" ht="30" customHeight="1" x14ac:dyDescent="0.2">
      <c r="A30" s="59"/>
      <c r="B30" s="59"/>
      <c r="C30" s="59"/>
      <c r="D30" s="59"/>
      <c r="E30" s="59"/>
      <c r="F30" s="59"/>
      <c r="G30" s="59"/>
      <c r="H30" s="59"/>
      <c r="I30" s="59"/>
      <c r="J30" s="59"/>
      <c r="K30" s="59"/>
      <c r="L30" s="59"/>
      <c r="M30" s="38" t="s">
        <v>14</v>
      </c>
      <c r="N30" s="39"/>
      <c r="O30" s="3">
        <f>SUM(O28:O29)</f>
        <v>0</v>
      </c>
    </row>
    <row r="31" spans="1:15" s="21" customFormat="1" ht="30" customHeight="1" x14ac:dyDescent="0.2">
      <c r="A31" s="59"/>
      <c r="B31" s="59"/>
      <c r="C31" s="59"/>
      <c r="D31" s="59"/>
      <c r="E31" s="59"/>
      <c r="F31" s="59"/>
      <c r="G31" s="59"/>
      <c r="H31" s="59"/>
      <c r="I31" s="59"/>
      <c r="J31" s="59"/>
      <c r="K31" s="59"/>
      <c r="L31" s="59"/>
      <c r="M31" s="42" t="s">
        <v>33</v>
      </c>
      <c r="N31" s="43"/>
      <c r="O31" s="2">
        <f>SUMIF(I:I,8%,N:N)</f>
        <v>0</v>
      </c>
    </row>
    <row r="32" spans="1:15" s="21" customFormat="1" ht="37.5" customHeight="1" x14ac:dyDescent="0.2">
      <c r="A32" s="59"/>
      <c r="B32" s="59"/>
      <c r="C32" s="59"/>
      <c r="D32" s="59"/>
      <c r="E32" s="59"/>
      <c r="F32" s="59"/>
      <c r="G32" s="59"/>
      <c r="H32" s="59"/>
      <c r="I32" s="59"/>
      <c r="J32" s="59"/>
      <c r="K32" s="59"/>
      <c r="L32" s="59"/>
      <c r="M32" s="40" t="s">
        <v>32</v>
      </c>
      <c r="N32" s="41"/>
      <c r="O32" s="3">
        <f>SUM(O31)</f>
        <v>0</v>
      </c>
    </row>
    <row r="33" spans="1:15" s="21" customFormat="1" ht="48" customHeight="1" x14ac:dyDescent="0.2">
      <c r="A33" s="59"/>
      <c r="B33" s="59"/>
      <c r="C33" s="59"/>
      <c r="D33" s="59"/>
      <c r="E33" s="59"/>
      <c r="F33" s="59"/>
      <c r="G33" s="59"/>
      <c r="H33" s="59"/>
      <c r="I33" s="59"/>
      <c r="J33" s="59"/>
      <c r="K33" s="59"/>
      <c r="L33" s="59"/>
      <c r="M33" s="40" t="s">
        <v>15</v>
      </c>
      <c r="N33" s="41"/>
      <c r="O33" s="3">
        <f>+O27+O30+O32</f>
        <v>0</v>
      </c>
    </row>
    <row r="37" spans="1:15" x14ac:dyDescent="0.25">
      <c r="B37" s="69"/>
      <c r="C37" s="69"/>
    </row>
    <row r="38" spans="1:15" ht="15.75" thickBot="1" x14ac:dyDescent="0.3">
      <c r="B38" s="70"/>
      <c r="C38" s="70"/>
    </row>
    <row r="39" spans="1:15" x14ac:dyDescent="0.25">
      <c r="B39" s="63" t="s">
        <v>20</v>
      </c>
      <c r="C39" s="63"/>
    </row>
    <row r="41" spans="1:15" x14ac:dyDescent="0.25">
      <c r="A41" s="22" t="s">
        <v>44</v>
      </c>
    </row>
  </sheetData>
  <sheetProtection algorithmName="SHA-512" hashValue="xkmLbAgWJympDQO7k3dmAGR/wJmllP3+i/bcaqFlwcdo7Z0JyG+gag0AfpJgCmzvthQGa3/belOGb6+jikdvFg==" saltValue="yc1kqoYPc22Zm2KMi0DHxg=="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1:F2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G21:G23 I22:I23</xm:sqref>
        </x14:dataValidation>
        <x14:dataValidation type="list" allowBlank="1" showInputMessage="1" showErrorMessage="1">
          <x14:formula1>
            <xm:f>Hoja2!$F$7:$F$8</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2023-07-14T23:24:18Z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