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mailunicundiedu-my.sharepoint.com/personal/jfernandalozano_ucundinamarca_edu_co/Documents/PROCESOS VIGENTES/F-CD-205-3/DOCUMENTOS PUBLICADOS/"/>
    </mc:Choice>
  </mc:AlternateContent>
  <xr:revisionPtr revIDLastSave="206" documentId="8_{B5FB3376-25DF-402F-84D7-C664C915C17E}" xr6:coauthVersionLast="47" xr6:coauthVersionMax="47" xr10:uidLastSave="{2038C180-53EC-495B-8182-0DBC580246EB}"/>
  <workbookProtection workbookAlgorithmName="SHA-512" workbookHashValue="61RJ0LZSYYbMlpdf92Uxnarzw++YMQJM9oD7Ia8zNUEb44mi/fuss45W2JZQ+5QgmBPdYaNbISlrXQ/S+Tam0g==" workbookSaltValue="U9sUdcbOSya6tRitHRTq4Q==" workbookSpinCount="100000" lockStructure="1"/>
  <bookViews>
    <workbookView xWindow="-120" yWindow="-120" windowWidth="21840" windowHeight="13020" tabRatio="688"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s>
  <definedNames>
    <definedName name="_xlnm.Print_Area" localSheetId="0">'Bienes y Servicios'!$A$1:$O$73</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9" i="7" l="1"/>
  <c r="J29" i="7"/>
  <c r="K29" i="7"/>
  <c r="L29" i="7"/>
  <c r="M29" i="7"/>
  <c r="N29" i="7"/>
  <c r="O29" i="7" s="1"/>
  <c r="H30" i="7"/>
  <c r="K30" i="7" s="1"/>
  <c r="J30" i="7"/>
  <c r="L30" i="7"/>
  <c r="N30" i="7" s="1"/>
  <c r="M30" i="7"/>
  <c r="H31" i="7"/>
  <c r="J31" i="7"/>
  <c r="L31" i="7"/>
  <c r="N31" i="7" s="1"/>
  <c r="M31" i="7"/>
  <c r="H32" i="7"/>
  <c r="J32" i="7"/>
  <c r="K32" i="7"/>
  <c r="L32" i="7"/>
  <c r="M32" i="7" s="1"/>
  <c r="H33" i="7"/>
  <c r="J33" i="7"/>
  <c r="L33" i="7"/>
  <c r="M33" i="7" s="1"/>
  <c r="H34" i="7"/>
  <c r="J34" i="7"/>
  <c r="L34" i="7"/>
  <c r="M34" i="7" s="1"/>
  <c r="H35" i="7"/>
  <c r="K35" i="7" s="1"/>
  <c r="J35" i="7"/>
  <c r="L35" i="7"/>
  <c r="M35" i="7"/>
  <c r="N35" i="7"/>
  <c r="H36" i="7"/>
  <c r="J36" i="7"/>
  <c r="L36" i="7"/>
  <c r="M36" i="7" s="1"/>
  <c r="N36" i="7"/>
  <c r="H37" i="7"/>
  <c r="J37" i="7"/>
  <c r="L37" i="7"/>
  <c r="M37" i="7" s="1"/>
  <c r="H38" i="7"/>
  <c r="J38" i="7"/>
  <c r="L38" i="7"/>
  <c r="M38" i="7" s="1"/>
  <c r="H39" i="7"/>
  <c r="J39" i="7"/>
  <c r="L39" i="7"/>
  <c r="M39" i="7" s="1"/>
  <c r="H40" i="7"/>
  <c r="J40" i="7"/>
  <c r="L40" i="7"/>
  <c r="M40" i="7" s="1"/>
  <c r="N40" i="7"/>
  <c r="H41" i="7"/>
  <c r="J41" i="7"/>
  <c r="L41" i="7"/>
  <c r="M41" i="7" s="1"/>
  <c r="H42" i="7"/>
  <c r="J42" i="7"/>
  <c r="L42" i="7"/>
  <c r="N42" i="7" s="1"/>
  <c r="M42" i="7"/>
  <c r="H43" i="7"/>
  <c r="J43" i="7"/>
  <c r="L43" i="7"/>
  <c r="N43" i="7" s="1"/>
  <c r="M43" i="7"/>
  <c r="H44" i="7"/>
  <c r="J44" i="7"/>
  <c r="L44" i="7"/>
  <c r="M44" i="7" s="1"/>
  <c r="H45" i="7"/>
  <c r="J45" i="7"/>
  <c r="K45" i="7"/>
  <c r="L45" i="7"/>
  <c r="M45" i="7" s="1"/>
  <c r="H46" i="7"/>
  <c r="J46" i="7"/>
  <c r="L46" i="7"/>
  <c r="M46" i="7" s="1"/>
  <c r="H47" i="7"/>
  <c r="J47" i="7"/>
  <c r="L47" i="7"/>
  <c r="M47" i="7"/>
  <c r="N47" i="7"/>
  <c r="H48" i="7"/>
  <c r="J48" i="7"/>
  <c r="L48" i="7"/>
  <c r="M48" i="7" s="1"/>
  <c r="N48" i="7"/>
  <c r="O48" i="7" s="1"/>
  <c r="H49" i="7"/>
  <c r="J49" i="7"/>
  <c r="L49" i="7"/>
  <c r="M49" i="7" s="1"/>
  <c r="H50" i="7"/>
  <c r="J50" i="7"/>
  <c r="L50" i="7"/>
  <c r="M50" i="7" s="1"/>
  <c r="H51" i="7"/>
  <c r="J51" i="7"/>
  <c r="L51" i="7"/>
  <c r="M51" i="7" s="1"/>
  <c r="H52" i="7"/>
  <c r="J52" i="7"/>
  <c r="L52" i="7"/>
  <c r="M52" i="7" s="1"/>
  <c r="O52" i="7" s="1"/>
  <c r="N52" i="7"/>
  <c r="H53" i="7"/>
  <c r="J53" i="7"/>
  <c r="L53" i="7"/>
  <c r="M53" i="7" s="1"/>
  <c r="H54" i="7"/>
  <c r="J54" i="7"/>
  <c r="L54" i="7"/>
  <c r="N54" i="7" s="1"/>
  <c r="M54" i="7"/>
  <c r="H55" i="7"/>
  <c r="J55" i="7"/>
  <c r="L55" i="7"/>
  <c r="M55" i="7"/>
  <c r="N55" i="7"/>
  <c r="H56" i="7"/>
  <c r="J56" i="7"/>
  <c r="L56" i="7"/>
  <c r="M56" i="7" s="1"/>
  <c r="H57" i="7"/>
  <c r="J57" i="7"/>
  <c r="L57" i="7"/>
  <c r="M57" i="7" s="1"/>
  <c r="K57" i="7" l="1"/>
  <c r="K56" i="7"/>
  <c r="K55" i="7"/>
  <c r="O55" i="7"/>
  <c r="K54" i="7"/>
  <c r="K53" i="7"/>
  <c r="K52" i="7"/>
  <c r="K51" i="7"/>
  <c r="K50" i="7"/>
  <c r="K49" i="7"/>
  <c r="K48" i="7"/>
  <c r="K47" i="7"/>
  <c r="O47" i="7"/>
  <c r="K46" i="7"/>
  <c r="K44" i="7"/>
  <c r="K43" i="7"/>
  <c r="K42" i="7"/>
  <c r="K41" i="7"/>
  <c r="O40" i="7"/>
  <c r="K40" i="7"/>
  <c r="K39" i="7"/>
  <c r="K38" i="7"/>
  <c r="K37" i="7"/>
  <c r="K36" i="7"/>
  <c r="O35" i="7"/>
  <c r="K34" i="7"/>
  <c r="K33" i="7"/>
  <c r="K31" i="7"/>
  <c r="N57" i="7"/>
  <c r="O57" i="7" s="1"/>
  <c r="N45" i="7"/>
  <c r="O45" i="7" s="1"/>
  <c r="N33" i="7"/>
  <c r="O33" i="7" s="1"/>
  <c r="N50" i="7"/>
  <c r="O50" i="7" s="1"/>
  <c r="O43" i="7"/>
  <c r="N38" i="7"/>
  <c r="O38" i="7" s="1"/>
  <c r="O31" i="7"/>
  <c r="O36" i="7"/>
  <c r="N53" i="7"/>
  <c r="O53" i="7" s="1"/>
  <c r="O46" i="7"/>
  <c r="N41" i="7"/>
  <c r="O41" i="7" s="1"/>
  <c r="N46" i="7"/>
  <c r="N34" i="7"/>
  <c r="O34" i="7" s="1"/>
  <c r="N51" i="7"/>
  <c r="O51" i="7" s="1"/>
  <c r="N39" i="7"/>
  <c r="O39" i="7" s="1"/>
  <c r="N56" i="7"/>
  <c r="O56" i="7" s="1"/>
  <c r="N44" i="7"/>
  <c r="O44" i="7" s="1"/>
  <c r="O37" i="7"/>
  <c r="N32" i="7"/>
  <c r="O32" i="7" s="1"/>
  <c r="O54" i="7"/>
  <c r="N49" i="7"/>
  <c r="O49" i="7" s="1"/>
  <c r="O42" i="7"/>
  <c r="N37" i="7"/>
  <c r="O30"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L18" i="3"/>
  <c r="F19" i="3"/>
  <c r="J19" i="3" s="1"/>
  <c r="N19" i="3" s="1"/>
  <c r="H19" i="3"/>
  <c r="K19" i="3" s="1"/>
  <c r="F20" i="3"/>
  <c r="L20" i="3" s="1"/>
  <c r="F15" i="3"/>
  <c r="J15" i="3" s="1"/>
  <c r="F21" i="3"/>
  <c r="L21" i="3" s="1"/>
  <c r="H16" i="7"/>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15" i="7"/>
  <c r="J15" i="7"/>
  <c r="L15" i="7"/>
  <c r="M15" i="7" s="1"/>
  <c r="F22" i="3"/>
  <c r="J22" i="3" s="1"/>
  <c r="N22" i="3" s="1"/>
  <c r="F23" i="3"/>
  <c r="H23" i="3" s="1"/>
  <c r="M23" i="3" s="1"/>
  <c r="O60" i="7"/>
  <c r="O63" i="7" s="1"/>
  <c r="O59" i="7"/>
  <c r="O62" i="7" s="1"/>
  <c r="L14" i="7"/>
  <c r="M14" i="7" s="1"/>
  <c r="J14" i="7"/>
  <c r="H14" i="7"/>
  <c r="M21" i="7" l="1"/>
  <c r="O21" i="7" s="1"/>
  <c r="K16" i="3"/>
  <c r="J20" i="3"/>
  <c r="N20" i="3" s="1"/>
  <c r="J17" i="3"/>
  <c r="N17" i="3" s="1"/>
  <c r="H20" i="3"/>
  <c r="M20" i="3" s="1"/>
  <c r="O20" i="3" s="1"/>
  <c r="H17" i="3"/>
  <c r="M17" i="3" s="1"/>
  <c r="J18" i="3"/>
  <c r="N18" i="3" s="1"/>
  <c r="O18" i="3" s="1"/>
  <c r="M19" i="3"/>
  <c r="M16" i="3"/>
  <c r="L19" i="3"/>
  <c r="O19" i="3" s="1"/>
  <c r="L16" i="3"/>
  <c r="O16" i="3" s="1"/>
  <c r="L15" i="3"/>
  <c r="H15" i="3"/>
  <c r="M15" i="3" s="1"/>
  <c r="J21" i="3"/>
  <c r="N21" i="3" s="1"/>
  <c r="H21" i="3"/>
  <c r="M21" i="3" s="1"/>
  <c r="N15" i="3"/>
  <c r="M22" i="7"/>
  <c r="O22" i="7" s="1"/>
  <c r="K21" i="7"/>
  <c r="K19" i="7"/>
  <c r="N18" i="7"/>
  <c r="O18" i="7" s="1"/>
  <c r="K24" i="7"/>
  <c r="K27" i="7"/>
  <c r="N27" i="7"/>
  <c r="O27" i="7" s="1"/>
  <c r="N17" i="7"/>
  <c r="O17" i="7" s="1"/>
  <c r="K25" i="7"/>
  <c r="N26" i="7"/>
  <c r="O26" i="7" s="1"/>
  <c r="K20" i="7"/>
  <c r="K23" i="7"/>
  <c r="K26" i="7"/>
  <c r="N28" i="7"/>
  <c r="O28" i="7" s="1"/>
  <c r="M23" i="7"/>
  <c r="O23" i="7" s="1"/>
  <c r="K18" i="7"/>
  <c r="N25" i="7"/>
  <c r="O25" i="7" s="1"/>
  <c r="K28" i="7"/>
  <c r="K17" i="7"/>
  <c r="K15" i="7"/>
  <c r="K22" i="7"/>
  <c r="K16" i="7"/>
  <c r="N20" i="7"/>
  <c r="O20" i="7" s="1"/>
  <c r="N16" i="7"/>
  <c r="O16" i="7" s="1"/>
  <c r="N19" i="7"/>
  <c r="O19" i="7" s="1"/>
  <c r="N24" i="7"/>
  <c r="O24" i="7" s="1"/>
  <c r="N15" i="7"/>
  <c r="O15" i="7" s="1"/>
  <c r="H22" i="3"/>
  <c r="M22" i="3" s="1"/>
  <c r="J23" i="3"/>
  <c r="N23" i="3" s="1"/>
  <c r="L23" i="3"/>
  <c r="L22" i="3"/>
  <c r="O58" i="7"/>
  <c r="O61" i="7" s="1"/>
  <c r="K14" i="7"/>
  <c r="O64" i="7"/>
  <c r="O65" i="7"/>
  <c r="O66" i="7" s="1"/>
  <c r="N14" i="7"/>
  <c r="O14" i="7" s="1"/>
  <c r="O17" i="3" l="1"/>
  <c r="K20" i="3"/>
  <c r="K18" i="3"/>
  <c r="K17" i="3"/>
  <c r="O21" i="3"/>
  <c r="K15" i="3"/>
  <c r="O15" i="3"/>
  <c r="K21" i="3"/>
  <c r="K22" i="3"/>
  <c r="O23" i="3"/>
  <c r="K23" i="3"/>
  <c r="O22" i="3"/>
  <c r="O67" i="7"/>
  <c r="L117" i="6" l="1"/>
  <c r="L116" i="6"/>
  <c r="L115" i="6"/>
  <c r="L114" i="6"/>
  <c r="L14" i="6"/>
  <c r="L118" i="6" l="1"/>
  <c r="L121" i="6" s="1"/>
  <c r="L123" i="6" s="1"/>
  <c r="L120" i="6" l="1"/>
  <c r="L119" i="6"/>
  <c r="L122" i="6" l="1"/>
  <c r="L124" i="6" s="1"/>
  <c r="O41" i="5"/>
  <c r="O42" i="5" s="1"/>
  <c r="O36" i="5"/>
  <c r="O39" i="5" s="1"/>
  <c r="O35" i="5"/>
  <c r="O38" i="5" s="1"/>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O29" i="3" s="1"/>
  <c r="F14" i="3"/>
  <c r="H14" i="3" s="1"/>
  <c r="M14" i="3" s="1"/>
  <c r="J14" i="3" l="1"/>
  <c r="N14" i="3" s="1"/>
  <c r="O31" i="3" s="1"/>
  <c r="O32" i="3" s="1"/>
  <c r="L14" i="3"/>
  <c r="O24" i="3" l="1"/>
  <c r="O25" i="3"/>
  <c r="O28" i="3" s="1"/>
  <c r="O30" i="3" s="1"/>
  <c r="K14" i="3"/>
  <c r="O14" i="3"/>
  <c r="O27" i="3" l="1"/>
  <c r="O33" i="3" s="1"/>
</calcChain>
</file>

<file path=xl/sharedStrings.xml><?xml version="1.0" encoding="utf-8"?>
<sst xmlns="http://schemas.openxmlformats.org/spreadsheetml/2006/main" count="297" uniqueCount="126">
  <si>
    <t>MACROPROCESO DE APOYO</t>
  </si>
  <si>
    <t>CÓDIGO: ABSr125</t>
  </si>
  <si>
    <t xml:space="preserve">PROCESO GESTIÓN BIENES Y SERVICIOS </t>
  </si>
  <si>
    <t>VERSIÓN: 4</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</si>
  <si>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</si>
  <si>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</si>
  <si>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</si>
  <si>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</si>
  <si>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</si>
  <si>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</si>
  <si>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</si>
  <si>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</si>
  <si>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</si>
  <si>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</si>
  <si>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</si>
  <si>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</si>
  <si>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</si>
  <si>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</si>
  <si>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</si>
  <si>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</si>
  <si>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</si>
  <si>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</si>
  <si>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</si>
  <si>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</si>
  <si>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</si>
  <si>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</si>
  <si>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</si>
  <si>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</si>
  <si>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</si>
  <si>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</si>
  <si>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</si>
  <si>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</si>
  <si>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</si>
  <si>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</si>
  <si>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</si>
  <si>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</si>
  <si>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</si>
  <si>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</si>
  <si>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</si>
  <si>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</si>
  <si>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</si>
  <si>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</si>
  <si>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</si>
  <si>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</si>
  <si>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</si>
  <si>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</si>
  <si>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</si>
  <si>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</si>
  <si>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</si>
  <si>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</si>
  <si>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 xml:space="preserve"> ITEM </t>
  </si>
  <si>
    <t xml:space="preserve">RECORRIDO </t>
  </si>
  <si>
    <t xml:space="preserve"> DIAS </t>
  </si>
  <si>
    <t xml:space="preserve">TRANSPORTE DE X PASAJEROS </t>
  </si>
  <si>
    <t>BOLSA: Bolsa de servicios …..</t>
  </si>
  <si>
    <t>LUGAR</t>
  </si>
  <si>
    <t>Porcentajes IVA</t>
  </si>
  <si>
    <t>Porcentajes INC</t>
  </si>
  <si>
    <t>PERSONA NATURAL  NO RESPONSABLE DE IVA</t>
  </si>
  <si>
    <t>PERSONA NATURAL  RESPONSABLE DE IVA</t>
  </si>
  <si>
    <t>PERSONA JURÍDICA</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</si>
  <si>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</si>
  <si>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</si>
  <si>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</si>
  <si>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</si>
  <si>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</si>
  <si>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</si>
  <si>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</si>
  <si>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</si>
  <si>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</si>
  <si>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</si>
  <si>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el</t>
    </r>
    <r>
      <rPr>
        <b/>
        <sz val="10"/>
        <rFont val="Arial"/>
        <family val="2"/>
      </rPr>
      <t xml:space="preserve"> ABSr097 y/o Invitación Pública y/o Privada.                                                                                                                                                                                                                                                                                                                                                                                 NOTA 6: </t>
    </r>
    <r>
      <rPr>
        <sz val="10"/>
        <rFont val="Arial"/>
        <family val="2"/>
      </rPr>
      <t>Señor cotizante recuerde revisar el</t>
    </r>
    <r>
      <rPr>
        <b/>
        <sz val="10"/>
        <rFont val="Arial"/>
        <family val="2"/>
      </rPr>
      <t xml:space="preserve"> ABSr097 y/o Invitación Pública y/o Privada </t>
    </r>
    <r>
      <rPr>
        <sz val="10"/>
        <rFont val="Arial"/>
        <family val="2"/>
      </rPr>
      <t>en su totalidad al momento de realizar la</t>
    </r>
    <r>
      <rPr>
        <b/>
        <sz val="10"/>
        <rFont val="Arial"/>
        <family val="2"/>
      </rPr>
      <t xml:space="preserve"> COTIZACIÓN PARA PROCESOS DE OBRA </t>
    </r>
    <r>
      <rPr>
        <sz val="10"/>
        <rFont val="Arial"/>
        <family val="2"/>
      </rPr>
      <t>por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</si>
  <si>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2023-11-30</t>
  </si>
  <si>
    <t>PÁGINA 1 DE 5</t>
  </si>
  <si>
    <t>PÁGINA 2 DE 5</t>
  </si>
  <si>
    <t>PÁGINA 3 DE 5</t>
  </si>
  <si>
    <t>PÁGINA 4 DE 5</t>
  </si>
  <si>
    <t>PÁGINA: 5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</si>
  <si>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</si>
  <si>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t>
    </r>
    <r>
      <rPr>
        <sz val="8"/>
        <rFont val="Arial"/>
        <family val="2"/>
      </rPr>
      <t xml:space="preserve"> </t>
    </r>
    <r>
      <rPr>
        <b/>
        <sz val="8"/>
        <rFont val="Arial"/>
        <family val="2"/>
      </rPr>
      <t>ABSr097 y/o términos de Invitación Pública y/o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</si>
  <si>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UNIDAD</t>
  </si>
  <si>
    <t>SERVICIO DE MANTENIMIENTO PREVENTIVO Y/O  CORRECTIVO A: MEZCLADORA DE CONCRETO. BULTO Y MEDIO DE CAPACIDAD INCLUYE M0TOR DIESEL DE 10 HP FILTRO DE ACEITE Y ACEITE PARA DOS CAMBIOS. PLACA: 59153 1, Revisión general de las condiciones físicas del equipo. -2. Engrase de partes moviles según indicaciones fabricante, menos cremallera y piñonería  -3, Revisión general del funcionamiento de las ruedas. -4. Calibración de la presión de aire de las ruedas. -5. Pulir y pintar los rines en color negro, tornillos y contratuercas en color amarillo. -6, Revisión y mantenimiento preventivo de piñones. -7. Revisión y mantenimiento de poleas. -8. Revisión y/o cambio de bandas. -9. Revisión, ajuste y/o cambio de tornilleria y anclajes. -10.Cambio de aceite del motor. -11. Revisión, limpieza y/o cambio del filtro de aceite. -12. Revisión y/o Cambio del filtro de aire. -13. Revision y/o Cambio del filtro de ACPM.  -14. Revisión y calibración de inyectores. -15. Limpieza del tanque de combustible. -16. Limpieza general el motor. -17. Limpieza general del equipo. Mantenimiento correctivo: -17.Revisión y arreglo de los rodamientos para tolva con capacidad de bulto y medio. -18. Pulir la superficie metalica y pintar partes metalicas exteriores con pintura electrostática color amarillo en Tambor, corona dentada, Soporte en U, cajón del motor, chasis, pedal), y color plateado para manivela y barra de tiro.</t>
  </si>
  <si>
    <t>SERVICIO DE MANTENIMIENTO PREVENTIVO Y/O CORRECTIVO A: MOTOR DIESEL 10 HP PLACA: 46351 1. Revisión del nivel y cambio de aceite de motor. -2. Revisión, limpieza y/o cambio del filtro de aceite. -3. Revisión, limpieza y/o cambio de filtro de aire. -4. Revision, limpieza y/o cambio del filtro de combustible. -5. Revisión y calibración de la bomba de inyección e inyectores. -6. Revisíon y ajustes de tuercas y tornillos visibles. -7. Revisión y limpieza del tanque del combustible. -8. Limpieza general del motor. -9. Revisión y ajuste de pernos, culata/cilindro. -10. Revisión de nivel de liquido de la batería.</t>
  </si>
  <si>
    <t>SERVICIO DE MANTENIMIENTO PREVENTIVO Y/O CORRECTIVO A: MOTOR 110*20, 1800 RPM, DE 1 HP, CON POLEA DE 3,5", EJE DE 5/8 MAS CUÑERO DE 3/16 EN ALUMINIO, TIPO:SIEMENS PLACA: 47817 1. Revision del correcto funcionamiento del motor. -2. Decteccion de zonas con sobrecalentamiento, olores, vibraciones y sonidos extraños. -3. Revision de ajustes de tuercas y tornillos visibles. -4. Lubricar correctamente los componentes del motor. -5. Limpieza general del motor.</t>
  </si>
  <si>
    <t>SERVICIO DE MANTENIMIENTO PREVENTIVO Y/O CORRECTIVO A: MAQUINA PICA PASTO REF PD-7 MOVIL  PLACA: 33169 1. Limpieza, lavado general . -2. Pintura. -3. Revisión, Afilado y/o cambio de las cuchillas. -4. Adecuacion de motor: Fuerza motriz requerida eléctrico: 2 - 3 HP  | 3600 RPM. - Fuerza motriz requerida gasolina: 6.5 - 9 HP  | 3600 RPM. - Fuerza motriz requerida diésel: 7 HP  | 3600 RPM.  -5. Renovar las etiquetas de seguridad del equipo. -6. Revision, limpieza y/o cambio de ruedas (2) de hule de 9 pulgadas con rin doble balero.</t>
  </si>
  <si>
    <t>SERVICIO DE MANTENIMIENTO PREVENTIVO Y/O CORRECTIVO A: SILOPRENSA J-401 EMPACADORA  PLACA: 46125 1. Lavado y limpieza general de la máquina. -2. Comprobar la integridad de la estructura en general y el estado de la máquina. -3. Revisión del nivel y/o cambio de aceite de motor. -4. Revisión, limpieza y/o Cambio de filtro de aceite. -5. Revisión, limpieza y/o cambio del filtro de aire. -6. Revisión, limpieza y/o cambio del filtro de combustible.   -7. Revisión, dranado y/o limpieza del tanque de combustible. -8. Revisión de estado y calibración de la bomba de inyección e inyectores. -9. Revision y ajustes de pernos, culata/cilindro. -10. Revisión y ajuste de tuercas y tornillos visibles. -11. Revisión del nivel de liquidos de la batería. -12. Limpieza general del motor. -13. Revisión y calibración de válvulas. -14. Revisión y limpieza del escape. -15. Revisión del correcto funcionamiento del sin fin. -16. Revisión de correcto funcionamiento de las palancas. -17. Revisión del mecanismo de freno.</t>
  </si>
  <si>
    <t>SERVICIO DE MANTENIMIENTO PREVENTIVO Y/O CORRECTIVO A: MOTOSIERRA, 390 DE 6,8 HP, ESPADA DE 90 CMS, TIPO: HUSQUARNA. PLACA: 47815 Mantenimiento preventivo: -1. Revision y limpieza del freno de cadena. -2. Revision del aceleador y su seguro. -3. Revision, comprobacion y/o cambio del captor de cadena. -4. Revision y ajuste de tornillos y tuercas. -5. Limpieza de la guarnición de freno. -6. Revision y/o cambio de las cintas de freno. -7. Afilado, limado y lubricación de la cadena. -8. Limpieza y lubricación de la espada. -9. Revisión, limpieza y/o cambio del filtro de aire. -10. Limpieza del disco o aletas de refrigeracion. -11. Lubricar el cojinete del embrague. </t>
  </si>
  <si>
    <t>SERVICIO DE MANTENIMIENTO PREVENTIVO Y/O CORRECTIVO A: ROTAVATOR MODELO R500S, ANCHO DE TRABAJO DE 1,80 MTS, PESO 530 KG, POTENCIA REQUERIDA 70-100 HP, TIPO:HOWARD PLACA: 47814 1. Revision general de todas las partes moviles del equipo. -2. Engrase y lubricacion de partes moviles. -3. Ajuste y engrase del embrague. Mantenimiento correctivo: -4. Limpieza general de todo el equipo. -5. Pintar el equipo, protectores y bigas con pintura electrostática color rojo, cuchillas color negro. -6. Etiquetado de seguridad  y señalizacion del equipo. 7. Reemplazar y completar tornilleria y tuercas faltantes. 8. Completar juego de azadones/cuchillas faltantes.</t>
  </si>
  <si>
    <t>SERVICIO DE MANTENIMIENTO PREVENTIVO Y/O CORRECTIVO A: MOTOBOMBA 10 HP 2*2 C/MOTOR HI FORCE DIESEL ALTA PRESION E/HIERRO FUNDIDO  BARNES- MOD: HD2 100-2 HF REF: 1E 0543 PLACA: 54336 1. Revisión del nivel y/o cambio de aceite de motor, -2, Revisión, limpieza y/o cambio de aceite. -2. Revisión, limpieza y/o cambio de filtro de aire. -3. Revision, limpieza y/o Cambio del filtro de combustible. -4. Revisión y calibración de la bomba de inyección e inyectores. -5. Revision de ajustes de tuercas y tornillos visibles. -6. Revisión y ajuste de prnos y culata/cilindro. Mantenimiento correctivo: -7. Cambio del yoyo de encendido. -8. Limpieza general de toda la motobomba. -9. Suministro de manguera flexible corrugada de 3' por 6 metros con acoples para motobomba.</t>
  </si>
  <si>
    <t>SERVICIO DE MANTENIMIENTO PREVENTIVO Y/O CORRECTIVO A: MOTOCULTOR TIPO KIPOR 9,5 HP MOTOR DIESEL ARRANQUE MANUAL C/ROTAVATOR TRASERO-ARADOR REVERSIBLE Y SUCADOR REF KDT910C PLACA: 54337 1. Revisión el nivel y/o  cambio de aceite de motor. -2. Revisión, limpieza y/o del filtro de aceite. -3. Revisión, limpieza y/o Cambio de filtro de aire. -4. Revision y/o Cambio del filtro de combustible.  -5. Revisión y calibración de bomba de inyección e inyectores. -6. Revision y ajuste de pernos y culata/cilindro. -7. Revisión y ajuste de tuercas y tornillos visibles. -8. Lubricación y engrase de parte moviles de los accesorios.  -9. Limpieza general de toda la maquina y sus accesorios. Mantenimiento correctivo: -10. Revisión y reemplazo de tornilleria, tuercas pasadores de seguridad de accesorios. -11. Limpieza profunda de componentes de los accesorios, como pulido de cuchillas/azadones, lavado de tapas de caucho, etc. -12. Instalar y ajustar piezas faltantes de accesorios (cuchilla/azadones). -13. Revisión y ajuste del sistema de cadena, piñones y ejes para el adecuado funionamiento del equipo, funionalidad actual de movimiento sólo de lado izquierdo. -14.Reviión y ajuste del sitema de arranque, acelerdor, perillas y mangos. -15. Revisión de la caja de cambios. -16. Revisión, ajuste y/o reemplazo de piezas rotas en la caja de cambios.</t>
  </si>
  <si>
    <t>SERVICIO DE MANTENIMIENTO PREVENTIVO Y/O CORRECTIVO A: GUADAÑADORA JAPONESA. B45 TIPO DE MOTOR: 2 TIEMPOS, CILINDRO VERTICAL, REFRIGERADA POR AIRE POTENCIA MAXIMA 2,5 HP 7500 RPM, MEZCLA DE COMBUSTIBLE, GASOLINA: ACEITE INCLUYE: KIT DE HERRAMIENTA, ARNES DE CARGA, CARETA DE PROTECCION.  PLACA: 59150 1. Revisión de la mariposa o perno de fijacion del cabezal que porta el hilo. -2. Revisión, apretado y/o reemplazo de  tornillos faltantes o deteriorados .-3. Revisión y limpieza de las rejillas de las tomas de aire de la refrigeración. -4. Revisión, limpieza y/o cambio de la bujía de encendido, Ref. Bujía Champion CJ8. -5. Revision del sistema de combustible, manguera y empaques. -6. Revision, limpieza y /o cambio del filtro de combustible. -7. Cada 50h de trabajo llenar con grasa la transmisión o engranaje. -8. Revisión, limpieza y/o de filtro de aire. -9. Limpieza, mantenimiento y ajuste del carburador. -10. Limpieza del tanque de combustible. -11. Revisión, limpieza y/o mantenimiento de la varilla del eje principal.  -12. Limpieza y mantenimiento general del motor. -13. Revisión y/o cambio del protector de cadera. -14. Revisión y/o cambio del protector y abrazaderas del cable de aceleración. -15. Revisión y matenimiento de la palanca de aceleración e interruptor de marchas. -16. Revisión y/o cambio de manilares y estado general del mago tipo barra, incluyendo abrazadera y tornilleria. -17. Revisión y/o cambio de todas las etiquetas de seguridad y de información de operación. -18. Revisión, matenimiento y/o ajuste de la tapa de cilindro. -19. Revisión y mantenimiento del embrague. 20, Revisión y ajuste del pedestal de motor y protector de tanque. Mantenimiento correctivo:  -21. Cambio de la caja de cambios (codo).</t>
  </si>
  <si>
    <t>SERVICIO DE MANTENIMIENTO PREVENTIVO Y/O CORRECTIVO A: GUADAÑADORA SHINDAWA B45 - 0,45 FLEXIBLE S/N T05920080686 PLACA: 45746 1. Revisión de la mariposa o perno de fijacion del cabezal que porta el hilo. -2. Revisión, apretado y/o reemplazo de  tornillos faltantes o deteriorados .-3. Revisión y limpieza de las rejillas de las tomas de aire de la refrigeración. -4. Revisión, limpieza y/o cambio de la bujía de encendido, Ref. Bujía Champion CJ8. -5. Revision del sistema de combustible, manguera y empaques. -6. Revision, limpieza y /o cambio del filtro de combustible. -7. Cada 50h de trabajo llenar con grasa la transmisión o engranaje. -8. Revisión, limpieza y/o de filtro de aire. -9. Limpieza, mantenimiento y ajuste del carburador. -10. Limpieza del tanque de combustible. -11. Revisión, limpieza y/o mantenimiento de la caja de cambios (codo). -12. Limpieza y mantenimiento general del motor. -13. Revisión y/o cambio del protector de cadera. -14. Revisión y/o cambio del protector y abrazaderas del cable de aceleración. -15. Revisión y matenimiento de la palanca de aceleración e interruptor de marchas. -16. Revisión y/o cambio de manilares y estado general del mago tipo barra, incluyendo abrazadera y tornilleria. -17. Revisión y/o cambio de todas las etiquetas de seguridad y de información de operación. -18. Revisión, matenimiento y/o ajuste de la tapa de cilindro. -19. Revisión y mantenimiento del embrague. 20, Revisión y ajuste del pedestal de motor y protector de tanque. Mantenimiento correctivo:  -21. Cambio de la varilla del eje principal.</t>
  </si>
  <si>
    <t>SERVICIO DE MANTENIMIENTO PREVENTIVO Y/O CORRECTIVO A: GUADAÑADORA TIPO SHINDAIWA B-41 JAPONESA DE 2.5 HP, ACCESORIOS. PLACA: 54504 1. Revisión de la mariposa o perno de fijacion del cabezal que porta el hilo. -2. Revisión, apretado y/o reemplazo de  tornillos faltantes o deteriorados .-3. Revisión y limpieza de las rejillas de las tomas de aire de la refrigeración. -4. Revisión, limpieza y/o cambio de la bujía de encendido, Ref. Bujía Champion CJ8. -5. Revision del sistema de combustible, manguera y empaques. -6. Revision, limpieza y /o cambio del filtro de combustible. -7. Cada 50h de trabajo llenar con grasa la transmisión o engranaje. -8. Revisión, limpieza y/o de filtro de aire. -9. Limpieza, mantenimiento y ajuste del carburador. -10. Limpieza del tanque de combustible. -11. Revisión, limpieza y/o mantenimiento de la varilla del eje principal.  -12. Limpieza y mantenimiento general del motor. -13. Revisión y/o cambio del protector de cadera. -14. Revisión y/o cambio del protector y abrazaderas del cable de aceleración. -15. Revisión y matenimiento de la palanca de aceleración e interruptor de marchas. -16. Revisión y/o cambio de manilares y estado general del mago tipo barra, incluyendo abrazadera y tornilleria. -17. Revisión y/o cambio de todas las etiquetas de seguridad y de información de operación. -18. Revisión, matenimiento y/o ajuste de la tapa de cilindro. -19. Revisión y mantenimiento del embrague. 20, Revisión y ajuste del pedestal de motor y protector de tanque. Mantenimiento correctivo:  -21. Cambio de la caja de cambios (codo).</t>
  </si>
  <si>
    <t>SERVICIO DE MANTENIMIENTO PREVENTIVO Y/O CORRECTIVO A: ARADO DE CINCEL VIBRATORIO DE 05 CINCELES DE ALCE HIDRAULICO MARCA INAMEC PLACA: 24515 1. Revision, ajuste y reemplazo de faltantes de tornilleria y tuercas de seguridad. -2. Pintura electrostática color negra para chasis, cinceles y resortes. -3. Revisión y reemplazo de faltantes de pasadores y pasador de anilla. -4. Afilado y pulido de puntas de cinceles. -5. Limpieza general del accesorio. -6. Incorporar etiquetas de seguridad y funciones operativas.</t>
  </si>
  <si>
    <t>SERVICIO DE MANTENIMIENTO PREVENTIVO Y/O CORRECTIVO A: ARADO TD 3 DISCOS PLACA: 8543 1. Revision, ajuste y reemplazo de faltantes de tornilleria y tuercas de seguridad. -2. Pintura electrostática color negra para chasis y resortes. -3. Revisiòn y reemplazo de faltantes de pasadores y pasador de anillas. -4. Afilado y pulido del filo de discos. -5. Limpieza general del accesorio. -6. Incorporar etiquetas de seguridad y funciones operativas.</t>
  </si>
  <si>
    <t>SERVICIO DE MANTENIMIENTO PREVENTIVO Y/O CORRECTIVO A: RENOVADOR DE PRADERAS CON ABONADOR, RPO 3P, DE TRES CINCELES ANCHO DE OPERACIÓN 1,80 MTS, POTENCIA REQUERIDA 68-80 HP, TIPO: MONTAÑA PLACA: 47813 Mantenimiento rentivo y correctivo: -1. Revision, ajuste y reemplazo de faltantes de tornilleria y tuercas de seguridad. -2. Revisión de estado y/o reemplazo del tornillo fusible del cincel (cada cincel). -3. Pintura electrostática color roja para chasis, soportes, exterior de la tolva, tubos rectos de tolva, deflector de la tolva y tubo basculante del abonador. Color negro para resortes, cincel parabólico, punta o zapato de cincel y rueda transmisión de abonador. -4. Revisiòn y reemplazo de faltantes de pasadores y pasador de anillas. -5. Afilado y pulido del filo de discos y cinceles. -6. Limieza general del accesorio y tolva. -7. Incorporar etiquetas de seguridad y funciones operativas. -8. Limpieza del tornillo dosificador y todas sus partes.</t>
  </si>
  <si>
    <t>SERVICIO DE MANTENIMIENTO PREVENTIVO Y/O CORRECTIVO A: MODULO DE BENEFICIO ECOLOGICO DE CAFÉ. DESPULPA EN SECO Y CLASIFICA GRANOS. ESPECIFICACIONES TECNICAS: CAPACIDAD DE CAFÉ CEREZA KG/H 500 KG. POTENCIA ELECTRICA 1.0 HP MOTOR SIMENS MONTAJE 110-220 CAPACIDAD DE TANQUE 350 LTS.  PLACA: 59154 1. Revisión general de las condiciones físicas del equipo. -2. Limpieza general de todo el equipo.-3. Engrase de cadena de mando, rodamientos de eje horizontal y bujes del eje alimentador. -4. Revisión y calibración del pechero.. -5. Revisión del estado, limpieza y/o cambio e la camisa despulpadora. -6. Revisión, ajuste y/o reemplazo de tornilleria, tuercas, arandelas, pines y mariposas.</t>
  </si>
  <si>
    <t>SERVICIO DE MANTENIMIENTO PREVENTIVO Y/O CORRECTIVO A: TALADRO DEWALT POTENCIA 650W, REVERSIBLE YB REF. DW508 S/N 090389 PLACA: 45748 1. Revisión general de las condiciones del equipo. -2. Limpieza general del equipo (Sopletear parte interna). -3. Revisión del estado del cable de conduto eléctrico. -4. Revisión y/o ajuste de piezas sueltas, trabadas o dañadas. -5. Comprobar el correcto funcionaminto del equipo.</t>
  </si>
  <si>
    <t>SERVICIO DE MANTENIMIENTO PREVENTIVO Y/O CORRECTIVO A: TALADRO DE ARBOL 1/2*8 PULGADAS  PLACA: 54273 1. Revisión general de las condiciones del equipo. -2. Limpieza general del equipo (Sopletear motor para expulsa particulas de polvo). -3. Revisión del estado del cable de conduto eléctrico, reemplazar de consierarse necesario. -4. Revisión y/o ajuste de piezas sueltas, trabadas o dañadas. -5. Revisión, ajuste y/o cambio de tornilleria y tuercas. -6. Ajustar caja de switch de encendio. -7. Comprobar el correcto funcionaminto del equipo.</t>
  </si>
  <si>
    <t>SERVICIO DE MANTENIMIENTO PREVENTIVO Y/O CORRECTIVO A: MOLINO SEMI-INDUSTRIAL, 2 CABALLOS DE POTENCIA EN HIERRO, MOTOR MONOFÁSICO, CON TOLVA PARA 80 A 100 KL. PLACA: 42462 1. Revision del correcto funcionamiento del motor. -2. Decteccion de zonas con sobrecalentamiento, olores, vibraciones y sonidos extraños. -3. Revision de ajustes de tuercas y tornillos visibles. -4. Lubricar correctamente los componentes del motor. -5. Limpieza general del motor. -6. Revisión y/o cambio del cable de conducto eléctrico. -7. Limpieza general del molino, tolva conica, soporte, engranajes, polea, banda, caja de switch de encendido. -8. Revisión y engrase de rodamientos y eje. -9. Refrescar guías de las cichillas.</t>
  </si>
  <si>
    <t>SERVICIO DE MANTENIMIENTO PREVENTIVO Y/O CORRECTIVO A: EQUIPO ELECTRICO PARA SOLDADURA marca: Gladiador, modelo: WS200 PLACA: 39447 1. Revisión general de las condiciones del equipo. -2. Limpieza general del equipo. -3. Revisión de amperaje. -4. Revisión e componestes internos para adecuado funcionamiento. -5. Limpieza de rendijas de ventilación, botoneras y ruletas. -6. Revisión, ajuste y/o reemplazo de tornilleria, tuercas y arandelas. -7. Revisión, limpieza y/o cambio de porta-electrodos, cables y bornes. -8. Revisión de la condición física y/o cambio de la pinza portaelectrodo y la pinza masa. -9. Revisión de condiciones físicas y adecuado funcionamiento de los cables conductores eléctricos.</t>
  </si>
  <si>
    <t>SERVICIO DE MANTENIMIENTO PREVENTIVO Y/O CORRECTIVO A: JAULA GESTACION  MODULO X 7 PLACA: 32554 32555 Cambio de partes dañadas, dobladas, cambio de puertas traseras de cada módulo, cambio de bisagras, reparación y/o cambio de comederos de cada jaula, aplicación de anticorrosivo y pintura general color amarillo. Dimensiones por jaula: Alto 1.10 m más anclaje al piso. (15 cm), largo 2.07 m, ancho 60 cm; material varilla de ½ pulgada. </t>
  </si>
  <si>
    <t>SERVICIO DE MANTENIMIENTO PREVENTIVO Y/O CORRECTIVO A: CERCA ELECTRICA MODELO H150K MARCA BRAMA CON VARILLA COOPERWELD (SITANCIA 150.000 METROS). PLACA: 42471 Limpieza y reparación completa, cambio de partes dañadas a nivel interno y externo.  </t>
  </si>
  <si>
    <t>SERVICIO DE MANTENIMIENTO PREVENTIVO Y/O CORRECTIVO A: CERCA ELECTRICA SYPEL (DISTANCIA 50.000 M) MARCA: CEBU PLACA: 45016 Limpieza y reparación completa, cambio de partes dañadas a nivel interno y externo.  </t>
  </si>
  <si>
    <t>SERVICIO DE MANTENIMIENTO PREVENTIVO Y/O CORRECTIVO A: PICA PASTOS PENAGOS PP600 PLACA: 46349 Inspección de las condiciones físicas y ambientales en las que se encuentra el equipo, cambio de yoyo para encendido, cambio de 4 cuchillas y 1 contra cuchilla, cambio de correas, mantenimiento y/o cambio de poleas, rodamientos,  cambio de mariposa que sujeta la cubierta de las cuchillas y el brazo expulsor; cambio de todas la partes dañadas que pueda tener el equipo, cambio de aceite del motor, cambio de filtro de aceite motor, limpieza interna del tanque de combustible y  filtro del combustible, sincronización mecánica del motor de la PICA PASTOS PENAGOS PP600. Dejar en óptimas condiciones de funcionamiento, pintura general del equipo, manteniendo los colores originales del mismo.</t>
  </si>
  <si>
    <t>SERVICIO DE MANTENIMIENTO PREVENTIVO Y/O CORRECTIVO A: JAULA PARIDERA COMPLETA CON CUNAS ESTRUC PLACA: 30628 32552 Limpieza, verificación, reparación y cambio de partes dañadas, Pintura general conservando los colores originales del equipo, mantenimiento preventivo y/o correctivo de ornamentación completa, cambio de estibas rotas, partidas o dañadas. dejar en perfectas condiciones de funcionamiento, pintura general. </t>
  </si>
  <si>
    <t>SERVICIO DE MANTENIMIENTO PREVENTIVO Y/O CORRECTIVO A: BIO300 TRITURADORA DE MATERIAL VEGETAL 13 HP CON MOTOR A GASOLINA  PLACA: 66184 1. Revisión general de las condiciones físicas del equipo. -2. Limpieza general de todo el equipo.-3. Revisión, ajuste y/o reemplazo de tornilleria y tuercas. -4. Revisión general del funcionamiento de las ruedas. -5. Calibración de la presión de aire de las ruedas. -6. Revisión del nivel y cambio de aceite de motor a gasolina Honda GX 390. -7. Revisión, limpieza y/o cambio del filtro de aceite. -8. Revisión, limpieza y/o cambio de filtro de aire. -9. Revision, limpieza y/o cambio del filtro de combustible. -10. Revisión y limpieza del tanque del combustible, colador y tubo de combustible (cambiar si lo requiere). -11. Limpieza general del motor. -12. Revisión y ajuste de pernos, culata/cilindro. -13. Revisión de nivel de liquido de la batería. -14. Revisión y limpieza de la taza de sedimenos. -13. Revisión y/o limpieza de la bujía. -14. Revisión y/o limpieza de testigos (luces) de válvulas. -15. Revisión de etiquetas de seguridad y funcionalidad operativa.</t>
  </si>
  <si>
    <t>SERVICIO DE MANTENIMIENTO PREVENTIVO Y/O CORRECTIVO A: JAULA PRECEBO COMPLETA ESTRUCTURA METALI PLACA: 30629 30630 ]Limpieza, verificación, reparación y cambio de partes dañadas, Pintura general conservando los colores originales del elemento, mantenimiento preventivo y correctivo de ornamentación completa, cambio de estibas rotas, partidas o dañadas. dejar en perfectas condones de funcionamiento.</t>
  </si>
  <si>
    <t>SERVICIO DE MANTENIMIENTO PREVENTIVO Y/O CORRECTIVO A: JAULA PARA CONEJO DE ENGORDE, MODULO DE 10 PUESTOS DE 1,50 X 1,00 X  10 MTS X 0,37 DE ALTO PLACA: 46366 46367 46368 46369 46370 46371 46372 46373 46374 46375 Limpieza, verificación, reparación y cambio de partes dañadas, Pintura general conservando los colores originales del elemento, mantenimiento preventivo y/o correctivo de ornamentación completa tanto de soportes de jaulas como de jaulas mismas en soldadura de puntos, cambio de tubería pvc ½ pulgada, cambio de chupos o bebederos dañados. </t>
  </si>
  <si>
    <t>SERVICIO DE MANTENIMIENTO PREVENTIVO Y/O CORRECTIVO A: JAULA PARA CONEJO MACHO CON COMEDERO REDONDA 60 CM DIAMETRO X 0,40 DE ALTO, COMEDERO EN LAMINA GALVANIZADA Y SOPORTE EN ANGULO DE 1" X 18 PLACA: 46360 46361 46362 46363 46364 46365 Limpieza, verificación, reparación y cambio de partes dañadas, Pintura general, mantenimiento preventivo y/o correctivo de ornamentación completa tanto de soportes de jaulas como de jaulas mismas en soldadura de puntos, cambio de tubería pvc ½ pulgada, cambio de chupos o bebederos dañados. </t>
  </si>
  <si>
    <t>SERVICIO DE MANTENIMIENTO PREVENTIVO Y/O CORRECTIVO A: MODULO DE UN NIVEL DE 1,72 *80*38 CON 4 CUATRO COMPARTIMIENTOS PARA CONEJA DE CRIA CON COMEDEROS EN LAMINA GALVANIZADA, BEBEDEROS AUTOMATICOS TIPO CHUPO, PARIDERAS FRABRICADAS EN LAMINA GALVANIZADA CON BANDEJA PLASTICA Y SOPORTES METALICOS. PLACA: 63603 63604 63605 63606 63607 Limpieza, verificación, reparación y cambio de partes dañadas, Pintura general conservando los colores originales del elemento, mantenimiento preventivo y/o correctivo de ornamentación completa tanto de soportes de jaulas como de jaulas mismas en soldadura de puntos, limpieza, reparación y/o cambio de canales colectoras de orín y agua dañadas; limpieza, reparación y/o cambio de comederos dañados; limpieza, reparación y/o cambio de tubería ½ pulgada y bebederos dañados.</t>
  </si>
  <si>
    <t>SERVICIO DE MANTENIMIENTO PREVENTIVO Y/O CORRECTIVO A: MODULO PARA CONEJOS DE LEVANTE Y ENGORDE DE 2 NIVELES CON 8 PUESTOS CADA UNO CON CAPACIDAD DE 32 CONEJOS, CADA MODULO CONSTA DE: 2 JAULAS DE 4 COMPARTIMENTOS, 8 BEBEDEROS AUTOMATICOS TIPO CHUPO INCLUYE TUBERIA Y ACCESORIOS, BANDEJAS ESTERCOLERAS EN LAMINA GALVANIZADA SISTEMA DE DRENAJE PARA LA ORINA PLACA: 63593 63594 63595 63596 63597 63598 63599 63600 63601 63602 Limpieza, verificación, reparación y cambio de partes dañadas, Pintura general conservando los colores originales del elemento, mantenimiento preventivo y/o correctivo de ornamentación completa tanto de soportes de jaulas como de jaulas mismas en soldadura de puntos, limpieza, reparación y/o cambio de canales colectoras de orín y agua dañadas; limpieza, reparación y/o cambio de latas colectoras dañadas;  limpieza, reparación y/o cambio de comederos dañados; limpieza, reparación y/o cambio de tubería ½ pulgada y bebederos dañados.</t>
  </si>
  <si>
    <t>SERVICIO DE MANTENIMIENTO PREVENTIVO Y/O CORRECTIVO A: JAULA DE CRIA PARA HEMBRA, MODULO PARA CONEJAS E CRIA DE 4 PUESTOS  DE 1,50 X 0,50 X 0,37, COMEDERO EN LAMINA GALVANIZADA CAIBRE 26, PARIDERA EN LAMINA GALVANIZDACON BANDEJA PLASTICA Y SOPORTE EN ANGULO DE 1 " X 18. PLACA: 46352 46353 46354 46355 46356 46357 46358 46359 Limpieza, verificación, reparación y cambio de partes dañadas, Pintura general conservando los colores originales del elemento, mantenimiento preventivo y/o correctivo de ornamentación completa tanto de soportes de jaulas como de jaulas mismas en soldadura de puntos, cambio de tubería pvc ½ pulgada, cambio de chupos o bebederos dañados. </t>
  </si>
  <si>
    <t>SERVICIO DE MANTENIMIENTO PREVENTIVO Y/O CORRECTIVO A: BRETE INDUGANAVET EN  TUBO GALVANIZADO DE DOS Y MEDIA Y UN  CUARTO DE PULGADA, PUERTA LATERAL AUTOMÁTICA, PUERTA POSTERIOR TIPO   CORREDERA S/N 140 PLACA: 60417 Sistema de cierre delantero (acuelladera), mantenimiento puerta corrediza trasera, puerta lateral, mantenimiento sistema de aprehensión lateral, engrase general, anclaje al sistema de pesaje y piso(Placa de concreto), mantenimiento de piso de madera plástica, cambio de partes dañadas, dejar en óptimo funcionamiento más pintura general conservando los colores originales del elemento.  </t>
  </si>
  <si>
    <t>SERVICIO DE MANTENIMIENTO PREVENTIVO Y/O CORRECTIVO A: CERCA ELECTRICA ALCANCE 120 KMS, MARCA EL CEBU  PLACA: 47946 limpieza y reparación completa, cambio de partes dañadas a nivel interno y externo.  </t>
  </si>
  <si>
    <t>SERVICIO DE MANTENIMIENTO PREVENTIVO Y/O CORRECTIVO A: TALADRO MILWAUKEE CON  PERCUTOR, INHALAMBRICO, 18V, MULTIUSOS. PLACA: 54040 Se necesita: 1. Revisión funcional. 2. Desensamble del equipo. 3. Revisión, ajuste y limpieza de sistema eléctrico y electrónico. 4. Revisión, ajuste, limpieza y lubricación de sistema mecánico. </t>
  </si>
  <si>
    <t>SERVICIO DE MANTENIMIENTO PREVENTIVO Y/O CORRECTIVO A: GUADAÑADORA MARCA HUSQVARNA 142R PLACA: 3008215 1. Revisión funcional. 2. Desensamble del equipo. 3. Revisión, cambio de la manija. 4. Revisión, ajuste, limpieza y lubricación de sistema mecánico, cambio de aceite y filtros. 5. Revisión, ajuste y limpieza de sistema eléctrico y electrónico, y bujias    6. Limpieza general. 7.cambio de yoyo por cuchilla. 8. Prueba funcional final.</t>
  </si>
  <si>
    <t>SERVICIO DE MANTENIMIENTO PREVENTIVO Y/O CORRECTIVO A: MOTOBOMBA DIESEL FORTE DEK (CON MOTOR DE 9.9 HP, BOMBA DE   3" ,VALVULA DE PIE DE 3", MANGUERA DE SUCCION DE 3" Y COCHE ) PLACA: 3008233 1. Revisión funcional. 2. Desensamble del equipo. 3. . Revisión, ajuste, limpieza y lubricación de sistema mecánico, cambio de aceite y filtros.          4. Limpieza general. 5.Prueba funcional final.</t>
  </si>
  <si>
    <t>SERVICIO DE MANTENIMIENTO PREVENTIVO Y/O CORRECTIVO A: MOTOBOMBA MITSHUBISHI  6HP 2" GT600-200H PLACA: 3008671 1. Revisión funcional. 2. Desensamble del equipo. 3. . Revisión, ajuste, limpieza y lubricación de sistema mecánico, cambio de aceite y filtros.          4. Limpieza general. 5.Prueba funcional final.  </t>
  </si>
  <si>
    <t>SERVICIO DE MANTENIMIENTO PREVETNIVO Y/O CORRECTIVO A: PICAPASTO PP600 CON BASE  4 CUCHILLAS PLACA: 3008667 1. Revisión funcional. 2. Desensamble del equipo. 3. Revisión, ajuste, limpieza y lubricación de sistema mecánico, cambio de aceite y filtros. 5. Revisión, ajuste y limpieza de sistema eléctrico y electrónico. 6.cambio de correas. 7.Limpieza general 8. Prueba funcional final.</t>
  </si>
  <si>
    <t>SERVICIO DE MANTENIMIENTO PREVENTIVO Y/O CORRECTIVO A: MOTOR ELECTRICO SIEMENS 1.OHP,60HZ. 115-230V PLACA: 3008821 1. Revisión funcional. 2. Desensamble del equipo. 3. . Revisión, ajuste, limpieza y lubricación de sistema mecánico, cambio de aceite y filtros (si aplica).          4. Limpieza general. 5.Prueba funcional final.</t>
  </si>
  <si>
    <t>SERVICIO DE MANTENIMIENTO PREVENTIVO Y/O CORRECTIVO A: ESTABLO 4 PUESTOS ALCE METALICO TUBO GALVANIZADO 1/2" TEJA LATA PLACA: 3001604 Se necesita: 1. Revisión funcional. 2. Desensamble del equipo. 3. Revisión, ajuste, limpieza y lubricación de sistema mecánico. 4. cambio de pintura conservando los colores originales del elemento y cambio de tejas tejas del material que se cuenta actualmente.</t>
  </si>
  <si>
    <t>SERVICIO DE MANTENIMIENTO PREVENTIVO Y/O CORRECTIVO A: CORRAL PORTATIL PARA TERNERAS, FABRICADO EN TUBO GALVANIZADO, DE FORMA RECTANGULAR, FABRICACION MODULAR DIMENSION VARIABLE. PLACA: 54009 Se necesita: 1. Revisión funcional. 2. Desensamble del equipo. 3. Revisión, ajuste, limpieza y lubricación de sistema mecánico. 4. cambio de pintura conservando los colores originales del elemento.   </t>
  </si>
  <si>
    <t>SERVICIO DE MANTENIMIENTO PREVENTIVO Y/O CORRECTIVO A: BRETE PARA MANEJO BOVINO, FABRICADO EN TUBO GALVANIZADO DE 2 PULGADAS, PARA USO EN LA CLINICA DE LA REPRODUCCION, CLINICA PATOLOGICA Y DIFERENTES EXPLOTACIONES GANADERAS; PUERTA LATERAL, CUELLERA DE APERTURA TOTAL, SISTEMA DE APREHENSION LATERAL, PISO EN MADERA PLASTICA. DIMENSION UNICA PARA BOVINOS, PARA ANIMALES ADULTOS. PLACA: 54008 Se necesita: 1. Revisión funcional. 2. Desensamble del equipo. 3. Revisión, ajuste, limpieza y lubricación de sistema mecánico. 4. cambio de pintura conservando los colores originales del elemento. </t>
  </si>
  <si>
    <t>BOLSA DE REPUESTOS BOLSA DE REPUESTOS PARA LOS EQUIPOS QUE REQUIERAN CAMBIO DE PARTES NO CONTEMPLADAS EN EL MANTENIMIENTO CORRECTIVO DE LOS ITEMS ANTERIORMENTE NOMBRADOS. ESTA BOLSA DE RESPUESTOS TIENE EL VALOR DE CUATRO MILLONES DE PESOS M/TE ($4.000.000) IVA INCLUIDO.</t>
  </si>
  <si>
    <t>GLOBAL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</si>
</sst>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8"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61">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1" fontId="9" fillId="35" borderId="1" xfId="3" applyNumberFormat="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 fillId="0" borderId="23" xfId="0" applyFont="1" applyBorder="1" applyAlignment="1" applyProtection="1">
      <alignment horizontal="center" vertical="center"/>
      <protection hidden="1"/>
    </xf>
    <xf numFmtId="0" fontId="3" fillId="0" borderId="27" xfId="0" applyFont="1" applyBorder="1" applyAlignment="1">
      <alignment horizontal="center" vertical="center" wrapText="1"/>
    </xf>
    <xf numFmtId="0" fontId="1" fillId="0" borderId="27" xfId="0" applyFont="1" applyBorder="1" applyAlignment="1">
      <alignment horizontal="center" vertical="center" wrapText="1"/>
    </xf>
    <xf numFmtId="0" fontId="2" fillId="0" borderId="1" xfId="0"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6" fillId="2"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5" fontId="30" fillId="35" borderId="3" xfId="0" applyNumberFormat="1" applyFont="1" applyFill="1" applyBorder="1" applyAlignment="1" applyProtection="1">
      <alignment horizontal="center" vertical="center" wrapText="1"/>
      <protection hidden="1"/>
    </xf>
    <xf numFmtId="165"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2" name="Imagen 1">
          <a:extLst>
            <a:ext uri="{FF2B5EF4-FFF2-40B4-BE49-F238E27FC236}">
              <a16:creationId xmlns:a16="http://schemas.microsoft.com/office/drawing/2014/main" id="{84177285-0873-4704-9910-32851EBBF7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152537</xdr:colOff>
      <xdr:row>1</xdr:row>
      <xdr:rowOff>2491</xdr:rowOff>
    </xdr:from>
    <xdr:to>
      <xdr:col>0</xdr:col>
      <xdr:colOff>546367</xdr:colOff>
      <xdr:row>4</xdr:row>
      <xdr:rowOff>172727</xdr:rowOff>
    </xdr:to>
    <xdr:pic>
      <xdr:nvPicPr>
        <xdr:cNvPr id="3" name="Imagen 2">
          <a:extLst>
            <a:ext uri="{FF2B5EF4-FFF2-40B4-BE49-F238E27FC236}">
              <a16:creationId xmlns:a16="http://schemas.microsoft.com/office/drawing/2014/main" id="{58D6A84D-2FE7-4FD4-A823-828AAEDFA3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537" y="192991"/>
          <a:ext cx="393830" cy="78406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5</xdr:row>
      <xdr:rowOff>4339</xdr:rowOff>
    </xdr:to>
    <xdr:pic>
      <xdr:nvPicPr>
        <xdr:cNvPr id="3" name="Imagen 2">
          <a:extLst>
            <a:ext uri="{FF2B5EF4-FFF2-40B4-BE49-F238E27FC236}">
              <a16:creationId xmlns:a16="http://schemas.microsoft.com/office/drawing/2014/main" id="{6ADD5151-0F8B-4945-A35B-9D99E75CF0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4</xdr:row>
      <xdr:rowOff>183953</xdr:rowOff>
    </xdr:to>
    <xdr:pic>
      <xdr:nvPicPr>
        <xdr:cNvPr id="2" name="Imagen 1">
          <a:extLst>
            <a:ext uri="{FF2B5EF4-FFF2-40B4-BE49-F238E27FC236}">
              <a16:creationId xmlns:a16="http://schemas.microsoft.com/office/drawing/2014/main" id="{2E2A6C06-AEEC-4A62-BD5B-B43E814B39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36293"/>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23"/>
  <sheetViews>
    <sheetView showGridLines="0" tabSelected="1" topLeftCell="A33" zoomScale="70" zoomScaleNormal="70" zoomScaleSheetLayoutView="70" zoomScalePageLayoutView="55" workbookViewId="0">
      <selection activeCell="G41" sqref="G41"/>
    </sheetView>
  </sheetViews>
  <sheetFormatPr baseColWidth="10" defaultColWidth="11.42578125" defaultRowHeight="15" x14ac:dyDescent="0.25"/>
  <cols>
    <col min="1" max="1" width="10.42578125" style="2" customWidth="1"/>
    <col min="2" max="2" width="90.1406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14"/>
      <c r="B2" s="115" t="s">
        <v>0</v>
      </c>
      <c r="C2" s="115"/>
      <c r="D2" s="115"/>
      <c r="E2" s="115"/>
      <c r="F2" s="115"/>
      <c r="G2" s="115"/>
      <c r="H2" s="115"/>
      <c r="I2" s="115"/>
      <c r="J2" s="115"/>
      <c r="K2" s="115"/>
      <c r="L2" s="115"/>
      <c r="M2" s="115"/>
      <c r="N2" s="116" t="s">
        <v>1</v>
      </c>
      <c r="O2" s="116"/>
    </row>
    <row r="3" spans="1:15" ht="15.75" customHeight="1" x14ac:dyDescent="0.25">
      <c r="A3" s="114"/>
      <c r="B3" s="115" t="s">
        <v>2</v>
      </c>
      <c r="C3" s="115"/>
      <c r="D3" s="115"/>
      <c r="E3" s="115"/>
      <c r="F3" s="115"/>
      <c r="G3" s="115"/>
      <c r="H3" s="115"/>
      <c r="I3" s="115"/>
      <c r="J3" s="115"/>
      <c r="K3" s="115"/>
      <c r="L3" s="115"/>
      <c r="M3" s="115"/>
      <c r="N3" s="116" t="s">
        <v>3</v>
      </c>
      <c r="O3" s="116"/>
    </row>
    <row r="4" spans="1:15" ht="16.5" customHeight="1" x14ac:dyDescent="0.25">
      <c r="A4" s="114"/>
      <c r="B4" s="115" t="s">
        <v>4</v>
      </c>
      <c r="C4" s="115"/>
      <c r="D4" s="115"/>
      <c r="E4" s="115"/>
      <c r="F4" s="115"/>
      <c r="G4" s="115"/>
      <c r="H4" s="115"/>
      <c r="I4" s="115"/>
      <c r="J4" s="115"/>
      <c r="K4" s="115"/>
      <c r="L4" s="115"/>
      <c r="M4" s="115"/>
      <c r="N4" s="116" t="s">
        <v>72</v>
      </c>
      <c r="O4" s="116"/>
    </row>
    <row r="5" spans="1:15" ht="15" customHeight="1" x14ac:dyDescent="0.25">
      <c r="A5" s="114"/>
      <c r="B5" s="115"/>
      <c r="C5" s="115"/>
      <c r="D5" s="115"/>
      <c r="E5" s="115"/>
      <c r="F5" s="115"/>
      <c r="G5" s="115"/>
      <c r="H5" s="115"/>
      <c r="I5" s="115"/>
      <c r="J5" s="115"/>
      <c r="K5" s="115"/>
      <c r="L5" s="115"/>
      <c r="M5" s="115"/>
      <c r="N5" s="116" t="s">
        <v>73</v>
      </c>
      <c r="O5" s="116"/>
    </row>
    <row r="7" spans="1:15" x14ac:dyDescent="0.25">
      <c r="A7" s="5" t="s">
        <v>5</v>
      </c>
    </row>
    <row r="8" spans="1:15" ht="9.9499999999999993" customHeight="1" x14ac:dyDescent="0.25">
      <c r="A8" s="6"/>
    </row>
    <row r="9" spans="1:15" ht="30" customHeight="1" x14ac:dyDescent="0.25">
      <c r="A9" s="136" t="s">
        <v>6</v>
      </c>
      <c r="B9" s="137"/>
      <c r="D9" s="121" t="s">
        <v>7</v>
      </c>
      <c r="E9" s="122"/>
      <c r="F9" s="123"/>
      <c r="G9" s="124"/>
      <c r="H9" s="124"/>
      <c r="I9" s="125"/>
      <c r="K9" s="121" t="s">
        <v>8</v>
      </c>
      <c r="L9" s="122"/>
      <c r="M9" s="119"/>
      <c r="N9" s="120"/>
    </row>
    <row r="10" spans="1:15" ht="8.25" customHeight="1" x14ac:dyDescent="0.25">
      <c r="A10" s="138"/>
      <c r="B10" s="139"/>
      <c r="C10" s="7"/>
      <c r="E10" s="8"/>
      <c r="F10" s="8"/>
      <c r="M10" s="8"/>
      <c r="N10" s="2"/>
    </row>
    <row r="11" spans="1:15" ht="30" customHeight="1" x14ac:dyDescent="0.25">
      <c r="A11" s="140"/>
      <c r="B11" s="141"/>
      <c r="D11" s="121" t="s">
        <v>9</v>
      </c>
      <c r="E11" s="122"/>
      <c r="F11" s="123"/>
      <c r="G11" s="124"/>
      <c r="H11" s="124"/>
      <c r="I11" s="125"/>
      <c r="K11" s="121" t="s">
        <v>10</v>
      </c>
      <c r="L11" s="122"/>
      <c r="M11" s="117"/>
      <c r="N11" s="118"/>
      <c r="O11" s="23"/>
    </row>
    <row r="12" spans="1:15" ht="9.9499999999999993" customHeight="1" thickBot="1" x14ac:dyDescent="0.3">
      <c r="A12" s="22"/>
      <c r="B12" s="24"/>
      <c r="C12" s="19"/>
      <c r="D12" s="22"/>
      <c r="E12" s="24"/>
      <c r="F12" s="24"/>
      <c r="G12" s="24"/>
      <c r="H12" s="22"/>
      <c r="I12" s="25"/>
      <c r="J12" s="21"/>
      <c r="K12" s="21"/>
      <c r="L12" s="21"/>
      <c r="N12" s="26"/>
      <c r="O12" s="26"/>
    </row>
    <row r="13" spans="1:15" s="10" customFormat="1" ht="111.75" customHeight="1" x14ac:dyDescent="0.25">
      <c r="A13" s="27" t="s">
        <v>11</v>
      </c>
      <c r="B13" s="28" t="s">
        <v>12</v>
      </c>
      <c r="C13" s="28" t="s">
        <v>13</v>
      </c>
      <c r="D13" s="28" t="s">
        <v>14</v>
      </c>
      <c r="E13" s="28" t="s">
        <v>15</v>
      </c>
      <c r="F13" s="29" t="s">
        <v>16</v>
      </c>
      <c r="G13" s="29" t="s">
        <v>17</v>
      </c>
      <c r="H13" s="29" t="s">
        <v>18</v>
      </c>
      <c r="I13" s="29" t="s">
        <v>19</v>
      </c>
      <c r="J13" s="29" t="s">
        <v>20</v>
      </c>
      <c r="K13" s="29" t="s">
        <v>21</v>
      </c>
      <c r="L13" s="29" t="s">
        <v>22</v>
      </c>
      <c r="M13" s="29" t="s">
        <v>23</v>
      </c>
      <c r="N13" s="29" t="s">
        <v>24</v>
      </c>
      <c r="O13" s="30" t="s">
        <v>25</v>
      </c>
    </row>
    <row r="14" spans="1:15" s="10" customFormat="1" ht="270.75" customHeight="1" x14ac:dyDescent="0.25">
      <c r="A14" s="31">
        <v>1</v>
      </c>
      <c r="B14" s="107" t="s">
        <v>81</v>
      </c>
      <c r="C14" s="15"/>
      <c r="D14" s="108">
        <v>1</v>
      </c>
      <c r="E14" s="109" t="s">
        <v>80</v>
      </c>
      <c r="F14" s="17"/>
      <c r="G14" s="14">
        <v>0</v>
      </c>
      <c r="H14" s="1">
        <f>+ROUND(F14*G14,0)</f>
        <v>0</v>
      </c>
      <c r="I14" s="14">
        <v>0</v>
      </c>
      <c r="J14" s="1">
        <f t="shared" ref="J14" si="0">ROUND(F14*I14,0)</f>
        <v>0</v>
      </c>
      <c r="K14" s="1">
        <f t="shared" ref="K14" si="1">ROUND(F14+H14+J14,0)</f>
        <v>0</v>
      </c>
      <c r="L14" s="1">
        <f t="shared" ref="L14" si="2">ROUND(F14*D14,0)</f>
        <v>0</v>
      </c>
      <c r="M14" s="1">
        <f t="shared" ref="M14" si="3">ROUND(L14*G14,0)</f>
        <v>0</v>
      </c>
      <c r="N14" s="1">
        <f t="shared" ref="N14" si="4">ROUND(L14*I14,0)</f>
        <v>0</v>
      </c>
      <c r="O14" s="32">
        <f t="shared" ref="O14" si="5">ROUND(L14+N14+M14,0)</f>
        <v>0</v>
      </c>
    </row>
    <row r="15" spans="1:15" s="10" customFormat="1" ht="147.75" customHeight="1" x14ac:dyDescent="0.25">
      <c r="A15" s="31">
        <v>2</v>
      </c>
      <c r="B15" s="107" t="s">
        <v>82</v>
      </c>
      <c r="C15" s="15"/>
      <c r="D15" s="108">
        <v>1</v>
      </c>
      <c r="E15" s="109" t="s">
        <v>80</v>
      </c>
      <c r="F15" s="17"/>
      <c r="G15" s="14">
        <v>0</v>
      </c>
      <c r="H15" s="1">
        <f t="shared" ref="H15" si="6">+ROUND(F15*G15,0)</f>
        <v>0</v>
      </c>
      <c r="I15" s="14">
        <v>0</v>
      </c>
      <c r="J15" s="1">
        <f t="shared" ref="J15" si="7">ROUND(F15*I15,0)</f>
        <v>0</v>
      </c>
      <c r="K15" s="1">
        <f t="shared" ref="K15" si="8">ROUND(F15+H15+J15,0)</f>
        <v>0</v>
      </c>
      <c r="L15" s="1">
        <f t="shared" ref="L15" si="9">ROUND(F15*D15,0)</f>
        <v>0</v>
      </c>
      <c r="M15" s="1">
        <f t="shared" ref="M15" si="10">ROUND(L15*G15,0)</f>
        <v>0</v>
      </c>
      <c r="N15" s="1">
        <f t="shared" ref="N15" si="11">ROUND(L15*I15,0)</f>
        <v>0</v>
      </c>
      <c r="O15" s="32">
        <f t="shared" ref="O15" si="12">ROUND(L15+N15+M15,0)</f>
        <v>0</v>
      </c>
    </row>
    <row r="16" spans="1:15" s="10" customFormat="1" ht="120" customHeight="1" x14ac:dyDescent="0.25">
      <c r="A16" s="31">
        <v>3</v>
      </c>
      <c r="B16" s="107" t="s">
        <v>83</v>
      </c>
      <c r="C16" s="15"/>
      <c r="D16" s="108">
        <v>1</v>
      </c>
      <c r="E16" s="109" t="s">
        <v>80</v>
      </c>
      <c r="F16" s="17"/>
      <c r="G16" s="14">
        <v>0</v>
      </c>
      <c r="H16" s="1">
        <f t="shared" ref="H16:H28" si="13">+ROUND(F16*G16,0)</f>
        <v>0</v>
      </c>
      <c r="I16" s="14">
        <v>0</v>
      </c>
      <c r="J16" s="1">
        <f t="shared" ref="J16:J28" si="14">ROUND(F16*I16,0)</f>
        <v>0</v>
      </c>
      <c r="K16" s="1">
        <f t="shared" ref="K16:K28" si="15">ROUND(F16+H16+J16,0)</f>
        <v>0</v>
      </c>
      <c r="L16" s="1">
        <f t="shared" ref="L16:L28" si="16">ROUND(F16*D16,0)</f>
        <v>0</v>
      </c>
      <c r="M16" s="1">
        <f t="shared" ref="M16:M28" si="17">ROUND(L16*G16,0)</f>
        <v>0</v>
      </c>
      <c r="N16" s="1">
        <f t="shared" ref="N16:N28" si="18">ROUND(L16*I16,0)</f>
        <v>0</v>
      </c>
      <c r="O16" s="32">
        <f t="shared" ref="O16:O28" si="19">ROUND(L16+N16+M16,0)</f>
        <v>0</v>
      </c>
    </row>
    <row r="17" spans="1:15" s="10" customFormat="1" ht="117" customHeight="1" x14ac:dyDescent="0.25">
      <c r="A17" s="31">
        <v>4</v>
      </c>
      <c r="B17" s="107" t="s">
        <v>84</v>
      </c>
      <c r="C17" s="15"/>
      <c r="D17" s="108">
        <v>1</v>
      </c>
      <c r="E17" s="109" t="s">
        <v>80</v>
      </c>
      <c r="F17" s="17"/>
      <c r="G17" s="14">
        <v>0</v>
      </c>
      <c r="H17" s="1">
        <f t="shared" si="13"/>
        <v>0</v>
      </c>
      <c r="I17" s="14">
        <v>0</v>
      </c>
      <c r="J17" s="1">
        <f t="shared" si="14"/>
        <v>0</v>
      </c>
      <c r="K17" s="1">
        <f t="shared" si="15"/>
        <v>0</v>
      </c>
      <c r="L17" s="1">
        <f t="shared" si="16"/>
        <v>0</v>
      </c>
      <c r="M17" s="1">
        <f t="shared" si="17"/>
        <v>0</v>
      </c>
      <c r="N17" s="1">
        <f t="shared" si="18"/>
        <v>0</v>
      </c>
      <c r="O17" s="32">
        <f t="shared" si="19"/>
        <v>0</v>
      </c>
    </row>
    <row r="18" spans="1:15" s="10" customFormat="1" ht="153.75" customHeight="1" x14ac:dyDescent="0.25">
      <c r="A18" s="31">
        <v>5</v>
      </c>
      <c r="B18" s="107" t="s">
        <v>85</v>
      </c>
      <c r="C18" s="15"/>
      <c r="D18" s="108">
        <v>1</v>
      </c>
      <c r="E18" s="109" t="s">
        <v>80</v>
      </c>
      <c r="F18" s="17"/>
      <c r="G18" s="14">
        <v>0</v>
      </c>
      <c r="H18" s="1">
        <f t="shared" si="13"/>
        <v>0</v>
      </c>
      <c r="I18" s="14">
        <v>0</v>
      </c>
      <c r="J18" s="1">
        <f t="shared" si="14"/>
        <v>0</v>
      </c>
      <c r="K18" s="1">
        <f t="shared" si="15"/>
        <v>0</v>
      </c>
      <c r="L18" s="1">
        <f t="shared" si="16"/>
        <v>0</v>
      </c>
      <c r="M18" s="1">
        <f t="shared" si="17"/>
        <v>0</v>
      </c>
      <c r="N18" s="1">
        <f t="shared" si="18"/>
        <v>0</v>
      </c>
      <c r="O18" s="32">
        <f t="shared" si="19"/>
        <v>0</v>
      </c>
    </row>
    <row r="19" spans="1:15" s="10" customFormat="1" ht="113.25" customHeight="1" x14ac:dyDescent="0.25">
      <c r="A19" s="31">
        <v>6</v>
      </c>
      <c r="B19" s="107" t="s">
        <v>86</v>
      </c>
      <c r="C19" s="15"/>
      <c r="D19" s="108">
        <v>1</v>
      </c>
      <c r="E19" s="109" t="s">
        <v>80</v>
      </c>
      <c r="F19" s="17"/>
      <c r="G19" s="14">
        <v>0</v>
      </c>
      <c r="H19" s="1">
        <f t="shared" si="13"/>
        <v>0</v>
      </c>
      <c r="I19" s="14">
        <v>0</v>
      </c>
      <c r="J19" s="1">
        <f t="shared" si="14"/>
        <v>0</v>
      </c>
      <c r="K19" s="1">
        <f t="shared" si="15"/>
        <v>0</v>
      </c>
      <c r="L19" s="1">
        <f t="shared" si="16"/>
        <v>0</v>
      </c>
      <c r="M19" s="1">
        <f t="shared" si="17"/>
        <v>0</v>
      </c>
      <c r="N19" s="1">
        <f t="shared" si="18"/>
        <v>0</v>
      </c>
      <c r="O19" s="32">
        <f t="shared" si="19"/>
        <v>0</v>
      </c>
    </row>
    <row r="20" spans="1:15" s="10" customFormat="1" ht="122.25" customHeight="1" x14ac:dyDescent="0.25">
      <c r="A20" s="31">
        <v>7</v>
      </c>
      <c r="B20" s="107" t="s">
        <v>87</v>
      </c>
      <c r="C20" s="15"/>
      <c r="D20" s="108">
        <v>1</v>
      </c>
      <c r="E20" s="109" t="s">
        <v>80</v>
      </c>
      <c r="F20" s="17"/>
      <c r="G20" s="14">
        <v>0</v>
      </c>
      <c r="H20" s="1">
        <f t="shared" si="13"/>
        <v>0</v>
      </c>
      <c r="I20" s="14">
        <v>0</v>
      </c>
      <c r="J20" s="1">
        <f t="shared" si="14"/>
        <v>0</v>
      </c>
      <c r="K20" s="1">
        <f t="shared" si="15"/>
        <v>0</v>
      </c>
      <c r="L20" s="1">
        <f t="shared" si="16"/>
        <v>0</v>
      </c>
      <c r="M20" s="1">
        <f t="shared" si="17"/>
        <v>0</v>
      </c>
      <c r="N20" s="1">
        <f t="shared" si="18"/>
        <v>0</v>
      </c>
      <c r="O20" s="32">
        <f t="shared" si="19"/>
        <v>0</v>
      </c>
    </row>
    <row r="21" spans="1:15" s="10" customFormat="1" ht="130.5" customHeight="1" x14ac:dyDescent="0.25">
      <c r="A21" s="31">
        <v>8</v>
      </c>
      <c r="B21" s="107" t="s">
        <v>88</v>
      </c>
      <c r="C21" s="15"/>
      <c r="D21" s="108">
        <v>1</v>
      </c>
      <c r="E21" s="109" t="s">
        <v>80</v>
      </c>
      <c r="F21" s="17"/>
      <c r="G21" s="14">
        <v>0</v>
      </c>
      <c r="H21" s="1">
        <f t="shared" si="13"/>
        <v>0</v>
      </c>
      <c r="I21" s="14">
        <v>0</v>
      </c>
      <c r="J21" s="1">
        <f t="shared" si="14"/>
        <v>0</v>
      </c>
      <c r="K21" s="1">
        <f t="shared" si="15"/>
        <v>0</v>
      </c>
      <c r="L21" s="1">
        <f t="shared" si="16"/>
        <v>0</v>
      </c>
      <c r="M21" s="1">
        <f t="shared" si="17"/>
        <v>0</v>
      </c>
      <c r="N21" s="1">
        <f t="shared" si="18"/>
        <v>0</v>
      </c>
      <c r="O21" s="32">
        <f t="shared" si="19"/>
        <v>0</v>
      </c>
    </row>
    <row r="22" spans="1:15" s="10" customFormat="1" ht="195.75" customHeight="1" x14ac:dyDescent="0.25">
      <c r="A22" s="31">
        <v>9</v>
      </c>
      <c r="B22" s="107" t="s">
        <v>89</v>
      </c>
      <c r="C22" s="15"/>
      <c r="D22" s="108">
        <v>1</v>
      </c>
      <c r="E22" s="109" t="s">
        <v>80</v>
      </c>
      <c r="F22" s="17"/>
      <c r="G22" s="14">
        <v>0</v>
      </c>
      <c r="H22" s="1">
        <f t="shared" si="13"/>
        <v>0</v>
      </c>
      <c r="I22" s="14">
        <v>0</v>
      </c>
      <c r="J22" s="1">
        <f t="shared" si="14"/>
        <v>0</v>
      </c>
      <c r="K22" s="1">
        <f t="shared" si="15"/>
        <v>0</v>
      </c>
      <c r="L22" s="1">
        <f t="shared" si="16"/>
        <v>0</v>
      </c>
      <c r="M22" s="1">
        <f t="shared" si="17"/>
        <v>0</v>
      </c>
      <c r="N22" s="1">
        <f t="shared" si="18"/>
        <v>0</v>
      </c>
      <c r="O22" s="32">
        <f t="shared" si="19"/>
        <v>0</v>
      </c>
    </row>
    <row r="23" spans="1:15" s="10" customFormat="1" ht="273" customHeight="1" x14ac:dyDescent="0.25">
      <c r="A23" s="31">
        <v>10</v>
      </c>
      <c r="B23" s="107" t="s">
        <v>90</v>
      </c>
      <c r="C23" s="15"/>
      <c r="D23" s="108">
        <v>1</v>
      </c>
      <c r="E23" s="109" t="s">
        <v>80</v>
      </c>
      <c r="F23" s="17"/>
      <c r="G23" s="14">
        <v>0</v>
      </c>
      <c r="H23" s="1">
        <f t="shared" si="13"/>
        <v>0</v>
      </c>
      <c r="I23" s="14">
        <v>0</v>
      </c>
      <c r="J23" s="1">
        <f t="shared" si="14"/>
        <v>0</v>
      </c>
      <c r="K23" s="1">
        <f t="shared" si="15"/>
        <v>0</v>
      </c>
      <c r="L23" s="1">
        <f t="shared" si="16"/>
        <v>0</v>
      </c>
      <c r="M23" s="1">
        <f t="shared" si="17"/>
        <v>0</v>
      </c>
      <c r="N23" s="1">
        <f t="shared" si="18"/>
        <v>0</v>
      </c>
      <c r="O23" s="32">
        <f t="shared" si="19"/>
        <v>0</v>
      </c>
    </row>
    <row r="24" spans="1:15" s="10" customFormat="1" ht="239.25" customHeight="1" x14ac:dyDescent="0.25">
      <c r="A24" s="31">
        <v>11</v>
      </c>
      <c r="B24" s="107" t="s">
        <v>91</v>
      </c>
      <c r="C24" s="15"/>
      <c r="D24" s="108">
        <v>1</v>
      </c>
      <c r="E24" s="109" t="s">
        <v>80</v>
      </c>
      <c r="F24" s="17"/>
      <c r="G24" s="14">
        <v>0</v>
      </c>
      <c r="H24" s="1">
        <f t="shared" si="13"/>
        <v>0</v>
      </c>
      <c r="I24" s="14">
        <v>0</v>
      </c>
      <c r="J24" s="1">
        <f t="shared" si="14"/>
        <v>0</v>
      </c>
      <c r="K24" s="1">
        <f t="shared" si="15"/>
        <v>0</v>
      </c>
      <c r="L24" s="1">
        <f t="shared" si="16"/>
        <v>0</v>
      </c>
      <c r="M24" s="1">
        <f t="shared" si="17"/>
        <v>0</v>
      </c>
      <c r="N24" s="1">
        <f t="shared" si="18"/>
        <v>0</v>
      </c>
      <c r="O24" s="32">
        <f t="shared" si="19"/>
        <v>0</v>
      </c>
    </row>
    <row r="25" spans="1:15" s="10" customFormat="1" ht="222" customHeight="1" x14ac:dyDescent="0.25">
      <c r="A25" s="31">
        <v>12</v>
      </c>
      <c r="B25" s="107" t="s">
        <v>92</v>
      </c>
      <c r="C25" s="15"/>
      <c r="D25" s="108">
        <v>1</v>
      </c>
      <c r="E25" s="109" t="s">
        <v>80</v>
      </c>
      <c r="F25" s="17"/>
      <c r="G25" s="14">
        <v>0</v>
      </c>
      <c r="H25" s="1">
        <f t="shared" si="13"/>
        <v>0</v>
      </c>
      <c r="I25" s="14">
        <v>0</v>
      </c>
      <c r="J25" s="1">
        <f t="shared" si="14"/>
        <v>0</v>
      </c>
      <c r="K25" s="1">
        <f t="shared" si="15"/>
        <v>0</v>
      </c>
      <c r="L25" s="1">
        <f t="shared" si="16"/>
        <v>0</v>
      </c>
      <c r="M25" s="1">
        <f t="shared" si="17"/>
        <v>0</v>
      </c>
      <c r="N25" s="1">
        <f t="shared" si="18"/>
        <v>0</v>
      </c>
      <c r="O25" s="32">
        <f t="shared" si="19"/>
        <v>0</v>
      </c>
    </row>
    <row r="26" spans="1:15" s="10" customFormat="1" ht="177" customHeight="1" x14ac:dyDescent="0.25">
      <c r="A26" s="31">
        <v>13</v>
      </c>
      <c r="B26" s="107" t="s">
        <v>93</v>
      </c>
      <c r="C26" s="15"/>
      <c r="D26" s="108">
        <v>1</v>
      </c>
      <c r="E26" s="109" t="s">
        <v>80</v>
      </c>
      <c r="F26" s="17"/>
      <c r="G26" s="14">
        <v>0</v>
      </c>
      <c r="H26" s="1">
        <f t="shared" si="13"/>
        <v>0</v>
      </c>
      <c r="I26" s="14">
        <v>0</v>
      </c>
      <c r="J26" s="1">
        <f t="shared" si="14"/>
        <v>0</v>
      </c>
      <c r="K26" s="1">
        <f t="shared" si="15"/>
        <v>0</v>
      </c>
      <c r="L26" s="1">
        <f t="shared" si="16"/>
        <v>0</v>
      </c>
      <c r="M26" s="1">
        <f t="shared" si="17"/>
        <v>0</v>
      </c>
      <c r="N26" s="1">
        <f t="shared" si="18"/>
        <v>0</v>
      </c>
      <c r="O26" s="32">
        <f t="shared" si="19"/>
        <v>0</v>
      </c>
    </row>
    <row r="27" spans="1:15" s="10" customFormat="1" ht="123.75" customHeight="1" x14ac:dyDescent="0.25">
      <c r="A27" s="31">
        <v>14</v>
      </c>
      <c r="B27" s="107" t="s">
        <v>94</v>
      </c>
      <c r="C27" s="15"/>
      <c r="D27" s="108">
        <v>1</v>
      </c>
      <c r="E27" s="109" t="s">
        <v>80</v>
      </c>
      <c r="F27" s="17"/>
      <c r="G27" s="14">
        <v>0</v>
      </c>
      <c r="H27" s="1">
        <f t="shared" si="13"/>
        <v>0</v>
      </c>
      <c r="I27" s="14">
        <v>0</v>
      </c>
      <c r="J27" s="1">
        <f t="shared" si="14"/>
        <v>0</v>
      </c>
      <c r="K27" s="1">
        <f t="shared" si="15"/>
        <v>0</v>
      </c>
      <c r="L27" s="1">
        <f t="shared" si="16"/>
        <v>0</v>
      </c>
      <c r="M27" s="1">
        <f t="shared" si="17"/>
        <v>0</v>
      </c>
      <c r="N27" s="1">
        <f t="shared" si="18"/>
        <v>0</v>
      </c>
      <c r="O27" s="32">
        <f t="shared" si="19"/>
        <v>0</v>
      </c>
    </row>
    <row r="28" spans="1:15" s="10" customFormat="1" ht="153" customHeight="1" x14ac:dyDescent="0.25">
      <c r="A28" s="31">
        <v>15</v>
      </c>
      <c r="B28" s="107" t="s">
        <v>95</v>
      </c>
      <c r="C28" s="15"/>
      <c r="D28" s="108">
        <v>1</v>
      </c>
      <c r="E28" s="109" t="s">
        <v>80</v>
      </c>
      <c r="F28" s="17"/>
      <c r="G28" s="14">
        <v>0</v>
      </c>
      <c r="H28" s="1">
        <f t="shared" si="13"/>
        <v>0</v>
      </c>
      <c r="I28" s="14">
        <v>0</v>
      </c>
      <c r="J28" s="1">
        <f t="shared" si="14"/>
        <v>0</v>
      </c>
      <c r="K28" s="1">
        <f t="shared" si="15"/>
        <v>0</v>
      </c>
      <c r="L28" s="1">
        <f t="shared" si="16"/>
        <v>0</v>
      </c>
      <c r="M28" s="1">
        <f t="shared" si="17"/>
        <v>0</v>
      </c>
      <c r="N28" s="1">
        <f t="shared" si="18"/>
        <v>0</v>
      </c>
      <c r="O28" s="32">
        <f t="shared" si="19"/>
        <v>0</v>
      </c>
    </row>
    <row r="29" spans="1:15" s="10" customFormat="1" ht="132.75" customHeight="1" x14ac:dyDescent="0.25">
      <c r="A29" s="31">
        <v>16</v>
      </c>
      <c r="B29" s="107" t="s">
        <v>96</v>
      </c>
      <c r="C29" s="15"/>
      <c r="D29" s="108">
        <v>1</v>
      </c>
      <c r="E29" s="109" t="s">
        <v>80</v>
      </c>
      <c r="F29" s="17"/>
      <c r="G29" s="14">
        <v>0</v>
      </c>
      <c r="H29" s="1">
        <f t="shared" ref="H29:H57" si="20">+ROUND(F29*G29,0)</f>
        <v>0</v>
      </c>
      <c r="I29" s="14">
        <v>0</v>
      </c>
      <c r="J29" s="1">
        <f t="shared" ref="J29:J57" si="21">ROUND(F29*I29,0)</f>
        <v>0</v>
      </c>
      <c r="K29" s="1">
        <f t="shared" ref="K29:K57" si="22">ROUND(F29+H29+J29,0)</f>
        <v>0</v>
      </c>
      <c r="L29" s="1">
        <f t="shared" ref="L29:L57" si="23">ROUND(F29*D29,0)</f>
        <v>0</v>
      </c>
      <c r="M29" s="1">
        <f t="shared" ref="M29:M57" si="24">ROUND(L29*G29,0)</f>
        <v>0</v>
      </c>
      <c r="N29" s="1">
        <f t="shared" ref="N29:N57" si="25">ROUND(L29*I29,0)</f>
        <v>0</v>
      </c>
      <c r="O29" s="32">
        <f t="shared" ref="O29:O57" si="26">ROUND(L29+N29+M29,0)</f>
        <v>0</v>
      </c>
    </row>
    <row r="30" spans="1:15" s="10" customFormat="1" ht="135" customHeight="1" x14ac:dyDescent="0.25">
      <c r="A30" s="31">
        <v>17</v>
      </c>
      <c r="B30" s="107" t="s">
        <v>97</v>
      </c>
      <c r="C30" s="15"/>
      <c r="D30" s="108">
        <v>1</v>
      </c>
      <c r="E30" s="109" t="s">
        <v>80</v>
      </c>
      <c r="F30" s="17"/>
      <c r="G30" s="14">
        <v>0</v>
      </c>
      <c r="H30" s="1">
        <f t="shared" si="20"/>
        <v>0</v>
      </c>
      <c r="I30" s="14"/>
      <c r="J30" s="1">
        <f t="shared" si="21"/>
        <v>0</v>
      </c>
      <c r="K30" s="1">
        <f t="shared" si="22"/>
        <v>0</v>
      </c>
      <c r="L30" s="1">
        <f t="shared" si="23"/>
        <v>0</v>
      </c>
      <c r="M30" s="1">
        <f t="shared" si="24"/>
        <v>0</v>
      </c>
      <c r="N30" s="1">
        <f t="shared" si="25"/>
        <v>0</v>
      </c>
      <c r="O30" s="32">
        <f t="shared" si="26"/>
        <v>0</v>
      </c>
    </row>
    <row r="31" spans="1:15" s="10" customFormat="1" ht="150.75" customHeight="1" x14ac:dyDescent="0.25">
      <c r="A31" s="31">
        <v>18</v>
      </c>
      <c r="B31" s="107" t="s">
        <v>98</v>
      </c>
      <c r="C31" s="15"/>
      <c r="D31" s="108">
        <v>1</v>
      </c>
      <c r="E31" s="109" t="s">
        <v>80</v>
      </c>
      <c r="F31" s="17"/>
      <c r="G31" s="14">
        <v>0</v>
      </c>
      <c r="H31" s="1">
        <f t="shared" si="20"/>
        <v>0</v>
      </c>
      <c r="I31" s="14">
        <v>0</v>
      </c>
      <c r="J31" s="1">
        <f t="shared" si="21"/>
        <v>0</v>
      </c>
      <c r="K31" s="1">
        <f t="shared" si="22"/>
        <v>0</v>
      </c>
      <c r="L31" s="1">
        <f t="shared" si="23"/>
        <v>0</v>
      </c>
      <c r="M31" s="1">
        <f t="shared" si="24"/>
        <v>0</v>
      </c>
      <c r="N31" s="1">
        <f t="shared" si="25"/>
        <v>0</v>
      </c>
      <c r="O31" s="32">
        <f t="shared" si="26"/>
        <v>0</v>
      </c>
    </row>
    <row r="32" spans="1:15" s="10" customFormat="1" ht="138" customHeight="1" x14ac:dyDescent="0.25">
      <c r="A32" s="31">
        <v>19</v>
      </c>
      <c r="B32" s="107" t="s">
        <v>99</v>
      </c>
      <c r="C32" s="15"/>
      <c r="D32" s="108">
        <v>1</v>
      </c>
      <c r="E32" s="109" t="s">
        <v>80</v>
      </c>
      <c r="F32" s="17"/>
      <c r="G32" s="14">
        <v>0</v>
      </c>
      <c r="H32" s="1">
        <f t="shared" si="20"/>
        <v>0</v>
      </c>
      <c r="I32" s="14">
        <v>0</v>
      </c>
      <c r="J32" s="1">
        <f t="shared" si="21"/>
        <v>0</v>
      </c>
      <c r="K32" s="1">
        <f t="shared" si="22"/>
        <v>0</v>
      </c>
      <c r="L32" s="1">
        <f t="shared" si="23"/>
        <v>0</v>
      </c>
      <c r="M32" s="1">
        <f t="shared" si="24"/>
        <v>0</v>
      </c>
      <c r="N32" s="1">
        <f t="shared" si="25"/>
        <v>0</v>
      </c>
      <c r="O32" s="32">
        <f t="shared" si="26"/>
        <v>0</v>
      </c>
    </row>
    <row r="33" spans="1:15" s="10" customFormat="1" ht="117.75" customHeight="1" x14ac:dyDescent="0.25">
      <c r="A33" s="31">
        <v>20</v>
      </c>
      <c r="B33" s="107" t="s">
        <v>100</v>
      </c>
      <c r="C33" s="15"/>
      <c r="D33" s="108">
        <v>1</v>
      </c>
      <c r="E33" s="109" t="s">
        <v>80</v>
      </c>
      <c r="F33" s="17"/>
      <c r="G33" s="14">
        <v>0</v>
      </c>
      <c r="H33" s="1">
        <f t="shared" si="20"/>
        <v>0</v>
      </c>
      <c r="I33" s="14">
        <v>0</v>
      </c>
      <c r="J33" s="1">
        <f t="shared" si="21"/>
        <v>0</v>
      </c>
      <c r="K33" s="1">
        <f t="shared" si="22"/>
        <v>0</v>
      </c>
      <c r="L33" s="1">
        <f t="shared" si="23"/>
        <v>0</v>
      </c>
      <c r="M33" s="1">
        <f t="shared" si="24"/>
        <v>0</v>
      </c>
      <c r="N33" s="1">
        <f t="shared" si="25"/>
        <v>0</v>
      </c>
      <c r="O33" s="32">
        <f t="shared" si="26"/>
        <v>0</v>
      </c>
    </row>
    <row r="34" spans="1:15" s="10" customFormat="1" ht="116.25" customHeight="1" x14ac:dyDescent="0.25">
      <c r="A34" s="31">
        <v>21</v>
      </c>
      <c r="B34" s="107" t="s">
        <v>101</v>
      </c>
      <c r="C34" s="15"/>
      <c r="D34" s="108">
        <v>2</v>
      </c>
      <c r="E34" s="109" t="s">
        <v>80</v>
      </c>
      <c r="F34" s="17"/>
      <c r="G34" s="14">
        <v>0</v>
      </c>
      <c r="H34" s="1">
        <f t="shared" si="20"/>
        <v>0</v>
      </c>
      <c r="I34" s="14">
        <v>0</v>
      </c>
      <c r="J34" s="1">
        <f t="shared" si="21"/>
        <v>0</v>
      </c>
      <c r="K34" s="1">
        <f t="shared" si="22"/>
        <v>0</v>
      </c>
      <c r="L34" s="1">
        <f t="shared" si="23"/>
        <v>0</v>
      </c>
      <c r="M34" s="1">
        <f t="shared" si="24"/>
        <v>0</v>
      </c>
      <c r="N34" s="1">
        <f t="shared" si="25"/>
        <v>0</v>
      </c>
      <c r="O34" s="32">
        <f t="shared" si="26"/>
        <v>0</v>
      </c>
    </row>
    <row r="35" spans="1:15" s="10" customFormat="1" ht="110.25" customHeight="1" x14ac:dyDescent="0.25">
      <c r="A35" s="31">
        <v>22</v>
      </c>
      <c r="B35" s="107" t="s">
        <v>102</v>
      </c>
      <c r="C35" s="15"/>
      <c r="D35" s="108">
        <v>1</v>
      </c>
      <c r="E35" s="109" t="s">
        <v>80</v>
      </c>
      <c r="F35" s="17"/>
      <c r="G35" s="14">
        <v>0</v>
      </c>
      <c r="H35" s="1">
        <f t="shared" si="20"/>
        <v>0</v>
      </c>
      <c r="I35" s="14"/>
      <c r="J35" s="1">
        <f t="shared" si="21"/>
        <v>0</v>
      </c>
      <c r="K35" s="1">
        <f t="shared" si="22"/>
        <v>0</v>
      </c>
      <c r="L35" s="1">
        <f t="shared" si="23"/>
        <v>0</v>
      </c>
      <c r="M35" s="1">
        <f t="shared" si="24"/>
        <v>0</v>
      </c>
      <c r="N35" s="1">
        <f t="shared" si="25"/>
        <v>0</v>
      </c>
      <c r="O35" s="32">
        <f t="shared" si="26"/>
        <v>0</v>
      </c>
    </row>
    <row r="36" spans="1:15" s="10" customFormat="1" ht="63" customHeight="1" x14ac:dyDescent="0.25">
      <c r="A36" s="31">
        <v>23</v>
      </c>
      <c r="B36" s="107" t="s">
        <v>103</v>
      </c>
      <c r="C36" s="15"/>
      <c r="D36" s="108">
        <v>1</v>
      </c>
      <c r="E36" s="109" t="s">
        <v>80</v>
      </c>
      <c r="F36" s="17"/>
      <c r="G36" s="14">
        <v>0</v>
      </c>
      <c r="H36" s="1">
        <f t="shared" si="20"/>
        <v>0</v>
      </c>
      <c r="I36" s="14">
        <v>0</v>
      </c>
      <c r="J36" s="1">
        <f t="shared" si="21"/>
        <v>0</v>
      </c>
      <c r="K36" s="1">
        <f t="shared" si="22"/>
        <v>0</v>
      </c>
      <c r="L36" s="1">
        <f t="shared" si="23"/>
        <v>0</v>
      </c>
      <c r="M36" s="1">
        <f t="shared" si="24"/>
        <v>0</v>
      </c>
      <c r="N36" s="1">
        <f t="shared" si="25"/>
        <v>0</v>
      </c>
      <c r="O36" s="32">
        <f t="shared" si="26"/>
        <v>0</v>
      </c>
    </row>
    <row r="37" spans="1:15" s="10" customFormat="1" ht="144.75" customHeight="1" x14ac:dyDescent="0.25">
      <c r="A37" s="31">
        <v>24</v>
      </c>
      <c r="B37" s="107" t="s">
        <v>104</v>
      </c>
      <c r="C37" s="15"/>
      <c r="D37" s="108">
        <v>1</v>
      </c>
      <c r="E37" s="109" t="s">
        <v>80</v>
      </c>
      <c r="F37" s="17"/>
      <c r="G37" s="14">
        <v>0</v>
      </c>
      <c r="H37" s="1">
        <f t="shared" si="20"/>
        <v>0</v>
      </c>
      <c r="I37" s="14">
        <v>0</v>
      </c>
      <c r="J37" s="1">
        <f t="shared" si="21"/>
        <v>0</v>
      </c>
      <c r="K37" s="1">
        <f t="shared" si="22"/>
        <v>0</v>
      </c>
      <c r="L37" s="1">
        <f t="shared" si="23"/>
        <v>0</v>
      </c>
      <c r="M37" s="1">
        <f t="shared" si="24"/>
        <v>0</v>
      </c>
      <c r="N37" s="1">
        <f t="shared" si="25"/>
        <v>0</v>
      </c>
      <c r="O37" s="32">
        <f t="shared" si="26"/>
        <v>0</v>
      </c>
    </row>
    <row r="38" spans="1:15" s="10" customFormat="1" ht="93.75" customHeight="1" x14ac:dyDescent="0.25">
      <c r="A38" s="31">
        <v>25</v>
      </c>
      <c r="B38" s="107" t="s">
        <v>105</v>
      </c>
      <c r="C38" s="15"/>
      <c r="D38" s="108">
        <v>2</v>
      </c>
      <c r="E38" s="109" t="s">
        <v>80</v>
      </c>
      <c r="F38" s="17"/>
      <c r="G38" s="14">
        <v>0</v>
      </c>
      <c r="H38" s="1">
        <f t="shared" si="20"/>
        <v>0</v>
      </c>
      <c r="I38" s="14">
        <v>0</v>
      </c>
      <c r="J38" s="1">
        <f t="shared" si="21"/>
        <v>0</v>
      </c>
      <c r="K38" s="1">
        <f t="shared" si="22"/>
        <v>0</v>
      </c>
      <c r="L38" s="1">
        <f t="shared" si="23"/>
        <v>0</v>
      </c>
      <c r="M38" s="1">
        <f t="shared" si="24"/>
        <v>0</v>
      </c>
      <c r="N38" s="1">
        <f t="shared" si="25"/>
        <v>0</v>
      </c>
      <c r="O38" s="32">
        <f t="shared" si="26"/>
        <v>0</v>
      </c>
    </row>
    <row r="39" spans="1:15" s="10" customFormat="1" ht="181.5" customHeight="1" x14ac:dyDescent="0.25">
      <c r="A39" s="31">
        <v>26</v>
      </c>
      <c r="B39" s="107" t="s">
        <v>106</v>
      </c>
      <c r="C39" s="15"/>
      <c r="D39" s="108">
        <v>1</v>
      </c>
      <c r="E39" s="109" t="s">
        <v>80</v>
      </c>
      <c r="F39" s="17"/>
      <c r="G39" s="14">
        <v>0</v>
      </c>
      <c r="H39" s="1">
        <f t="shared" si="20"/>
        <v>0</v>
      </c>
      <c r="I39" s="14">
        <v>0</v>
      </c>
      <c r="J39" s="1">
        <f t="shared" si="21"/>
        <v>0</v>
      </c>
      <c r="K39" s="1">
        <f t="shared" si="22"/>
        <v>0</v>
      </c>
      <c r="L39" s="1">
        <f t="shared" si="23"/>
        <v>0</v>
      </c>
      <c r="M39" s="1">
        <f t="shared" si="24"/>
        <v>0</v>
      </c>
      <c r="N39" s="1">
        <f t="shared" si="25"/>
        <v>0</v>
      </c>
      <c r="O39" s="32">
        <f t="shared" si="26"/>
        <v>0</v>
      </c>
    </row>
    <row r="40" spans="1:15" s="10" customFormat="1" ht="92.25" customHeight="1" x14ac:dyDescent="0.25">
      <c r="A40" s="31">
        <v>27</v>
      </c>
      <c r="B40" s="107" t="s">
        <v>107</v>
      </c>
      <c r="C40" s="15"/>
      <c r="D40" s="108">
        <v>2</v>
      </c>
      <c r="E40" s="109" t="s">
        <v>80</v>
      </c>
      <c r="F40" s="17"/>
      <c r="G40" s="14">
        <v>0</v>
      </c>
      <c r="H40" s="1">
        <f t="shared" si="20"/>
        <v>0</v>
      </c>
      <c r="I40" s="14">
        <v>0</v>
      </c>
      <c r="J40" s="1">
        <f t="shared" si="21"/>
        <v>0</v>
      </c>
      <c r="K40" s="1">
        <f t="shared" si="22"/>
        <v>0</v>
      </c>
      <c r="L40" s="1">
        <f t="shared" si="23"/>
        <v>0</v>
      </c>
      <c r="M40" s="1">
        <f t="shared" si="24"/>
        <v>0</v>
      </c>
      <c r="N40" s="1">
        <f t="shared" si="25"/>
        <v>0</v>
      </c>
      <c r="O40" s="32">
        <f t="shared" si="26"/>
        <v>0</v>
      </c>
    </row>
    <row r="41" spans="1:15" s="10" customFormat="1" ht="95.25" customHeight="1" x14ac:dyDescent="0.25">
      <c r="A41" s="31">
        <v>28</v>
      </c>
      <c r="B41" s="107" t="s">
        <v>108</v>
      </c>
      <c r="C41" s="15"/>
      <c r="D41" s="108">
        <v>10</v>
      </c>
      <c r="E41" s="109" t="s">
        <v>80</v>
      </c>
      <c r="F41" s="17"/>
      <c r="G41" s="14">
        <v>0</v>
      </c>
      <c r="H41" s="1">
        <f t="shared" si="20"/>
        <v>0</v>
      </c>
      <c r="I41" s="14">
        <v>0</v>
      </c>
      <c r="J41" s="1">
        <f t="shared" si="21"/>
        <v>0</v>
      </c>
      <c r="K41" s="1">
        <f t="shared" si="22"/>
        <v>0</v>
      </c>
      <c r="L41" s="1">
        <f t="shared" si="23"/>
        <v>0</v>
      </c>
      <c r="M41" s="1">
        <f t="shared" si="24"/>
        <v>0</v>
      </c>
      <c r="N41" s="1">
        <f t="shared" si="25"/>
        <v>0</v>
      </c>
      <c r="O41" s="32">
        <f t="shared" si="26"/>
        <v>0</v>
      </c>
    </row>
    <row r="42" spans="1:15" s="10" customFormat="1" ht="101.25" customHeight="1" x14ac:dyDescent="0.25">
      <c r="A42" s="31">
        <v>29</v>
      </c>
      <c r="B42" s="107" t="s">
        <v>109</v>
      </c>
      <c r="C42" s="15"/>
      <c r="D42" s="108">
        <v>6</v>
      </c>
      <c r="E42" s="109" t="s">
        <v>80</v>
      </c>
      <c r="F42" s="17"/>
      <c r="G42" s="14">
        <v>0</v>
      </c>
      <c r="H42" s="1">
        <f t="shared" si="20"/>
        <v>0</v>
      </c>
      <c r="I42" s="14">
        <v>0</v>
      </c>
      <c r="J42" s="1">
        <f t="shared" si="21"/>
        <v>0</v>
      </c>
      <c r="K42" s="1">
        <f t="shared" si="22"/>
        <v>0</v>
      </c>
      <c r="L42" s="1">
        <f t="shared" si="23"/>
        <v>0</v>
      </c>
      <c r="M42" s="1">
        <f t="shared" si="24"/>
        <v>0</v>
      </c>
      <c r="N42" s="1">
        <f t="shared" si="25"/>
        <v>0</v>
      </c>
      <c r="O42" s="32">
        <f t="shared" si="26"/>
        <v>0</v>
      </c>
    </row>
    <row r="43" spans="1:15" s="10" customFormat="1" ht="141.75" customHeight="1" x14ac:dyDescent="0.25">
      <c r="A43" s="31">
        <v>30</v>
      </c>
      <c r="B43" s="107" t="s">
        <v>110</v>
      </c>
      <c r="C43" s="15"/>
      <c r="D43" s="108">
        <v>5</v>
      </c>
      <c r="E43" s="109" t="s">
        <v>80</v>
      </c>
      <c r="F43" s="17"/>
      <c r="G43" s="14">
        <v>0</v>
      </c>
      <c r="H43" s="1">
        <f t="shared" si="20"/>
        <v>0</v>
      </c>
      <c r="I43" s="14">
        <v>0</v>
      </c>
      <c r="J43" s="1">
        <f t="shared" si="21"/>
        <v>0</v>
      </c>
      <c r="K43" s="1">
        <f t="shared" si="22"/>
        <v>0</v>
      </c>
      <c r="L43" s="1">
        <f t="shared" si="23"/>
        <v>0</v>
      </c>
      <c r="M43" s="1">
        <f t="shared" si="24"/>
        <v>0</v>
      </c>
      <c r="N43" s="1">
        <f t="shared" si="25"/>
        <v>0</v>
      </c>
      <c r="O43" s="32">
        <f t="shared" si="26"/>
        <v>0</v>
      </c>
    </row>
    <row r="44" spans="1:15" s="10" customFormat="1" ht="197.25" customHeight="1" x14ac:dyDescent="0.25">
      <c r="A44" s="31">
        <v>31</v>
      </c>
      <c r="B44" s="107" t="s">
        <v>111</v>
      </c>
      <c r="C44" s="15"/>
      <c r="D44" s="108">
        <v>10</v>
      </c>
      <c r="E44" s="109" t="s">
        <v>80</v>
      </c>
      <c r="F44" s="17"/>
      <c r="G44" s="14">
        <v>0</v>
      </c>
      <c r="H44" s="1">
        <f t="shared" si="20"/>
        <v>0</v>
      </c>
      <c r="I44" s="14">
        <v>0</v>
      </c>
      <c r="J44" s="1">
        <f t="shared" si="21"/>
        <v>0</v>
      </c>
      <c r="K44" s="1">
        <f t="shared" si="22"/>
        <v>0</v>
      </c>
      <c r="L44" s="1">
        <f t="shared" si="23"/>
        <v>0</v>
      </c>
      <c r="M44" s="1">
        <f t="shared" si="24"/>
        <v>0</v>
      </c>
      <c r="N44" s="1">
        <f t="shared" si="25"/>
        <v>0</v>
      </c>
      <c r="O44" s="32">
        <f t="shared" si="26"/>
        <v>0</v>
      </c>
    </row>
    <row r="45" spans="1:15" s="10" customFormat="1" ht="135.75" customHeight="1" x14ac:dyDescent="0.25">
      <c r="A45" s="31">
        <v>32</v>
      </c>
      <c r="B45" s="107" t="s">
        <v>112</v>
      </c>
      <c r="C45" s="15"/>
      <c r="D45" s="108">
        <v>8</v>
      </c>
      <c r="E45" s="109" t="s">
        <v>80</v>
      </c>
      <c r="F45" s="17"/>
      <c r="G45" s="14">
        <v>0</v>
      </c>
      <c r="H45" s="1">
        <f t="shared" si="20"/>
        <v>0</v>
      </c>
      <c r="I45" s="14">
        <v>0</v>
      </c>
      <c r="J45" s="1">
        <f t="shared" si="21"/>
        <v>0</v>
      </c>
      <c r="K45" s="1">
        <f t="shared" si="22"/>
        <v>0</v>
      </c>
      <c r="L45" s="1">
        <f t="shared" si="23"/>
        <v>0</v>
      </c>
      <c r="M45" s="1">
        <f t="shared" si="24"/>
        <v>0</v>
      </c>
      <c r="N45" s="1">
        <f t="shared" si="25"/>
        <v>0</v>
      </c>
      <c r="O45" s="32">
        <f t="shared" si="26"/>
        <v>0</v>
      </c>
    </row>
    <row r="46" spans="1:15" s="10" customFormat="1" ht="144.75" customHeight="1" x14ac:dyDescent="0.25">
      <c r="A46" s="31">
        <v>33</v>
      </c>
      <c r="B46" s="107" t="s">
        <v>113</v>
      </c>
      <c r="C46" s="15"/>
      <c r="D46" s="108">
        <v>1</v>
      </c>
      <c r="E46" s="109" t="s">
        <v>80</v>
      </c>
      <c r="F46" s="17"/>
      <c r="G46" s="14">
        <v>0</v>
      </c>
      <c r="H46" s="1">
        <f t="shared" si="20"/>
        <v>0</v>
      </c>
      <c r="I46" s="14">
        <v>0</v>
      </c>
      <c r="J46" s="1">
        <f t="shared" si="21"/>
        <v>0</v>
      </c>
      <c r="K46" s="1">
        <f t="shared" si="22"/>
        <v>0</v>
      </c>
      <c r="L46" s="1">
        <f t="shared" si="23"/>
        <v>0</v>
      </c>
      <c r="M46" s="1">
        <f t="shared" si="24"/>
        <v>0</v>
      </c>
      <c r="N46" s="1">
        <f t="shared" si="25"/>
        <v>0</v>
      </c>
      <c r="O46" s="32">
        <f t="shared" si="26"/>
        <v>0</v>
      </c>
    </row>
    <row r="47" spans="1:15" s="10" customFormat="1" ht="122.25" customHeight="1" x14ac:dyDescent="0.25">
      <c r="A47" s="31">
        <v>34</v>
      </c>
      <c r="B47" s="107" t="s">
        <v>114</v>
      </c>
      <c r="C47" s="15"/>
      <c r="D47" s="108">
        <v>1</v>
      </c>
      <c r="E47" s="109" t="s">
        <v>80</v>
      </c>
      <c r="F47" s="17"/>
      <c r="G47" s="14">
        <v>0</v>
      </c>
      <c r="H47" s="1">
        <f t="shared" si="20"/>
        <v>0</v>
      </c>
      <c r="I47" s="14">
        <v>0</v>
      </c>
      <c r="J47" s="1">
        <f t="shared" si="21"/>
        <v>0</v>
      </c>
      <c r="K47" s="1">
        <f t="shared" si="22"/>
        <v>0</v>
      </c>
      <c r="L47" s="1">
        <f t="shared" si="23"/>
        <v>0</v>
      </c>
      <c r="M47" s="1">
        <f t="shared" si="24"/>
        <v>0</v>
      </c>
      <c r="N47" s="1">
        <f t="shared" si="25"/>
        <v>0</v>
      </c>
      <c r="O47" s="32">
        <f t="shared" si="26"/>
        <v>0</v>
      </c>
    </row>
    <row r="48" spans="1:15" s="10" customFormat="1" ht="90.75" customHeight="1" x14ac:dyDescent="0.25">
      <c r="A48" s="31">
        <v>35</v>
      </c>
      <c r="B48" s="107" t="s">
        <v>115</v>
      </c>
      <c r="C48" s="15"/>
      <c r="D48" s="108">
        <v>1</v>
      </c>
      <c r="E48" s="109" t="s">
        <v>80</v>
      </c>
      <c r="F48" s="17"/>
      <c r="G48" s="14">
        <v>0</v>
      </c>
      <c r="H48" s="1">
        <f t="shared" si="20"/>
        <v>0</v>
      </c>
      <c r="I48" s="14">
        <v>0</v>
      </c>
      <c r="J48" s="1">
        <f t="shared" si="21"/>
        <v>0</v>
      </c>
      <c r="K48" s="1">
        <f t="shared" si="22"/>
        <v>0</v>
      </c>
      <c r="L48" s="1">
        <f t="shared" si="23"/>
        <v>0</v>
      </c>
      <c r="M48" s="1">
        <f t="shared" si="24"/>
        <v>0</v>
      </c>
      <c r="N48" s="1">
        <f t="shared" si="25"/>
        <v>0</v>
      </c>
      <c r="O48" s="32">
        <f t="shared" si="26"/>
        <v>0</v>
      </c>
    </row>
    <row r="49" spans="1:15" s="10" customFormat="1" ht="92.25" customHeight="1" x14ac:dyDescent="0.25">
      <c r="A49" s="31">
        <v>36</v>
      </c>
      <c r="B49" s="107" t="s">
        <v>116</v>
      </c>
      <c r="C49" s="15"/>
      <c r="D49" s="108">
        <v>1</v>
      </c>
      <c r="E49" s="109" t="s">
        <v>80</v>
      </c>
      <c r="F49" s="17"/>
      <c r="G49" s="14">
        <v>0</v>
      </c>
      <c r="H49" s="1">
        <f t="shared" si="20"/>
        <v>0</v>
      </c>
      <c r="I49" s="14">
        <v>0</v>
      </c>
      <c r="J49" s="1">
        <f t="shared" si="21"/>
        <v>0</v>
      </c>
      <c r="K49" s="1">
        <f t="shared" si="22"/>
        <v>0</v>
      </c>
      <c r="L49" s="1">
        <f t="shared" si="23"/>
        <v>0</v>
      </c>
      <c r="M49" s="1">
        <f t="shared" si="24"/>
        <v>0</v>
      </c>
      <c r="N49" s="1">
        <f t="shared" si="25"/>
        <v>0</v>
      </c>
      <c r="O49" s="32">
        <f t="shared" si="26"/>
        <v>0</v>
      </c>
    </row>
    <row r="50" spans="1:15" s="10" customFormat="1" ht="86.25" customHeight="1" x14ac:dyDescent="0.25">
      <c r="A50" s="31">
        <v>37</v>
      </c>
      <c r="B50" s="107" t="s">
        <v>117</v>
      </c>
      <c r="C50" s="15"/>
      <c r="D50" s="108">
        <v>1</v>
      </c>
      <c r="E50" s="109" t="s">
        <v>80</v>
      </c>
      <c r="F50" s="17"/>
      <c r="G50" s="14">
        <v>0</v>
      </c>
      <c r="H50" s="1">
        <f t="shared" si="20"/>
        <v>0</v>
      </c>
      <c r="I50" s="14">
        <v>0</v>
      </c>
      <c r="J50" s="1">
        <f t="shared" si="21"/>
        <v>0</v>
      </c>
      <c r="K50" s="1">
        <f t="shared" si="22"/>
        <v>0</v>
      </c>
      <c r="L50" s="1">
        <f t="shared" si="23"/>
        <v>0</v>
      </c>
      <c r="M50" s="1">
        <f t="shared" si="24"/>
        <v>0</v>
      </c>
      <c r="N50" s="1">
        <f t="shared" si="25"/>
        <v>0</v>
      </c>
      <c r="O50" s="32">
        <f t="shared" si="26"/>
        <v>0</v>
      </c>
    </row>
    <row r="51" spans="1:15" s="10" customFormat="1" ht="80.25" customHeight="1" x14ac:dyDescent="0.25">
      <c r="A51" s="31">
        <v>38</v>
      </c>
      <c r="B51" s="107" t="s">
        <v>118</v>
      </c>
      <c r="C51" s="15"/>
      <c r="D51" s="108">
        <v>1</v>
      </c>
      <c r="E51" s="109" t="s">
        <v>80</v>
      </c>
      <c r="F51" s="17"/>
      <c r="G51" s="14">
        <v>0</v>
      </c>
      <c r="H51" s="1">
        <f t="shared" si="20"/>
        <v>0</v>
      </c>
      <c r="I51" s="14">
        <v>0</v>
      </c>
      <c r="J51" s="1">
        <f t="shared" si="21"/>
        <v>0</v>
      </c>
      <c r="K51" s="1">
        <f t="shared" si="22"/>
        <v>0</v>
      </c>
      <c r="L51" s="1">
        <f t="shared" si="23"/>
        <v>0</v>
      </c>
      <c r="M51" s="1">
        <f t="shared" si="24"/>
        <v>0</v>
      </c>
      <c r="N51" s="1">
        <f t="shared" si="25"/>
        <v>0</v>
      </c>
      <c r="O51" s="32">
        <f t="shared" si="26"/>
        <v>0</v>
      </c>
    </row>
    <row r="52" spans="1:15" s="10" customFormat="1" ht="81" customHeight="1" x14ac:dyDescent="0.25">
      <c r="A52" s="31">
        <v>39</v>
      </c>
      <c r="B52" s="107" t="s">
        <v>119</v>
      </c>
      <c r="C52" s="15"/>
      <c r="D52" s="108">
        <v>1</v>
      </c>
      <c r="E52" s="109" t="s">
        <v>80</v>
      </c>
      <c r="F52" s="17"/>
      <c r="G52" s="14">
        <v>0</v>
      </c>
      <c r="H52" s="1">
        <f t="shared" si="20"/>
        <v>0</v>
      </c>
      <c r="I52" s="14">
        <v>0</v>
      </c>
      <c r="J52" s="1">
        <f t="shared" si="21"/>
        <v>0</v>
      </c>
      <c r="K52" s="1">
        <f t="shared" si="22"/>
        <v>0</v>
      </c>
      <c r="L52" s="1">
        <f t="shared" si="23"/>
        <v>0</v>
      </c>
      <c r="M52" s="1">
        <f t="shared" si="24"/>
        <v>0</v>
      </c>
      <c r="N52" s="1">
        <f t="shared" si="25"/>
        <v>0</v>
      </c>
      <c r="O52" s="32">
        <f t="shared" si="26"/>
        <v>0</v>
      </c>
    </row>
    <row r="53" spans="1:15" s="10" customFormat="1" ht="81" customHeight="1" x14ac:dyDescent="0.25">
      <c r="A53" s="31">
        <v>40</v>
      </c>
      <c r="B53" s="107" t="s">
        <v>120</v>
      </c>
      <c r="C53" s="15"/>
      <c r="D53" s="108">
        <v>1</v>
      </c>
      <c r="E53" s="109" t="s">
        <v>80</v>
      </c>
      <c r="F53" s="17"/>
      <c r="G53" s="14">
        <v>0</v>
      </c>
      <c r="H53" s="1">
        <f t="shared" si="20"/>
        <v>0</v>
      </c>
      <c r="I53" s="14">
        <v>0</v>
      </c>
      <c r="J53" s="1">
        <f t="shared" si="21"/>
        <v>0</v>
      </c>
      <c r="K53" s="1">
        <f t="shared" si="22"/>
        <v>0</v>
      </c>
      <c r="L53" s="1">
        <f t="shared" si="23"/>
        <v>0</v>
      </c>
      <c r="M53" s="1">
        <f t="shared" si="24"/>
        <v>0</v>
      </c>
      <c r="N53" s="1">
        <f t="shared" si="25"/>
        <v>0</v>
      </c>
      <c r="O53" s="32">
        <f t="shared" si="26"/>
        <v>0</v>
      </c>
    </row>
    <row r="54" spans="1:15" s="10" customFormat="1" ht="80.25" customHeight="1" x14ac:dyDescent="0.25">
      <c r="A54" s="31">
        <v>41</v>
      </c>
      <c r="B54" s="107" t="s">
        <v>121</v>
      </c>
      <c r="C54" s="15"/>
      <c r="D54" s="108">
        <v>1</v>
      </c>
      <c r="E54" s="109" t="s">
        <v>80</v>
      </c>
      <c r="F54" s="17"/>
      <c r="G54" s="14">
        <v>0</v>
      </c>
      <c r="H54" s="1">
        <f t="shared" si="20"/>
        <v>0</v>
      </c>
      <c r="I54" s="14">
        <v>0</v>
      </c>
      <c r="J54" s="1">
        <f t="shared" si="21"/>
        <v>0</v>
      </c>
      <c r="K54" s="1">
        <f t="shared" si="22"/>
        <v>0</v>
      </c>
      <c r="L54" s="1">
        <f t="shared" si="23"/>
        <v>0</v>
      </c>
      <c r="M54" s="1">
        <f t="shared" si="24"/>
        <v>0</v>
      </c>
      <c r="N54" s="1">
        <f t="shared" si="25"/>
        <v>0</v>
      </c>
      <c r="O54" s="32">
        <f t="shared" si="26"/>
        <v>0</v>
      </c>
    </row>
    <row r="55" spans="1:15" s="10" customFormat="1" ht="81" customHeight="1" x14ac:dyDescent="0.25">
      <c r="A55" s="31">
        <v>42</v>
      </c>
      <c r="B55" s="107" t="s">
        <v>122</v>
      </c>
      <c r="C55" s="15"/>
      <c r="D55" s="108">
        <v>1</v>
      </c>
      <c r="E55" s="109" t="s">
        <v>80</v>
      </c>
      <c r="F55" s="17"/>
      <c r="G55" s="14">
        <v>0</v>
      </c>
      <c r="H55" s="1">
        <f t="shared" si="20"/>
        <v>0</v>
      </c>
      <c r="I55" s="14">
        <v>0</v>
      </c>
      <c r="J55" s="1">
        <f t="shared" si="21"/>
        <v>0</v>
      </c>
      <c r="K55" s="1">
        <f t="shared" si="22"/>
        <v>0</v>
      </c>
      <c r="L55" s="1">
        <f t="shared" si="23"/>
        <v>0</v>
      </c>
      <c r="M55" s="1">
        <f t="shared" si="24"/>
        <v>0</v>
      </c>
      <c r="N55" s="1">
        <f t="shared" si="25"/>
        <v>0</v>
      </c>
      <c r="O55" s="32">
        <f t="shared" si="26"/>
        <v>0</v>
      </c>
    </row>
    <row r="56" spans="1:15" s="10" customFormat="1" ht="125.25" customHeight="1" x14ac:dyDescent="0.25">
      <c r="A56" s="31">
        <v>43</v>
      </c>
      <c r="B56" s="107" t="s">
        <v>123</v>
      </c>
      <c r="C56" s="15"/>
      <c r="D56" s="108">
        <v>1</v>
      </c>
      <c r="E56" s="109" t="s">
        <v>80</v>
      </c>
      <c r="F56" s="17"/>
      <c r="G56" s="14">
        <v>0</v>
      </c>
      <c r="H56" s="1">
        <f t="shared" si="20"/>
        <v>0</v>
      </c>
      <c r="I56" s="14">
        <v>0</v>
      </c>
      <c r="J56" s="1">
        <f t="shared" si="21"/>
        <v>0</v>
      </c>
      <c r="K56" s="1">
        <f t="shared" si="22"/>
        <v>0</v>
      </c>
      <c r="L56" s="1">
        <f t="shared" si="23"/>
        <v>0</v>
      </c>
      <c r="M56" s="1">
        <f t="shared" si="24"/>
        <v>0</v>
      </c>
      <c r="N56" s="1">
        <f t="shared" si="25"/>
        <v>0</v>
      </c>
      <c r="O56" s="32">
        <f t="shared" si="26"/>
        <v>0</v>
      </c>
    </row>
    <row r="57" spans="1:15" s="10" customFormat="1" ht="84.75" customHeight="1" thickBot="1" x14ac:dyDescent="0.3">
      <c r="A57" s="31">
        <v>44</v>
      </c>
      <c r="B57" s="107" t="s">
        <v>124</v>
      </c>
      <c r="C57" s="15"/>
      <c r="D57" s="108">
        <v>1</v>
      </c>
      <c r="E57" s="109" t="s">
        <v>125</v>
      </c>
      <c r="F57" s="17"/>
      <c r="G57" s="14">
        <v>0</v>
      </c>
      <c r="H57" s="1">
        <f t="shared" si="20"/>
        <v>0</v>
      </c>
      <c r="I57" s="14">
        <v>0</v>
      </c>
      <c r="J57" s="1">
        <f t="shared" si="21"/>
        <v>0</v>
      </c>
      <c r="K57" s="1">
        <f t="shared" si="22"/>
        <v>0</v>
      </c>
      <c r="L57" s="1">
        <f t="shared" si="23"/>
        <v>0</v>
      </c>
      <c r="M57" s="1">
        <f t="shared" si="24"/>
        <v>0</v>
      </c>
      <c r="N57" s="1">
        <f t="shared" si="25"/>
        <v>0</v>
      </c>
      <c r="O57" s="32">
        <f t="shared" si="26"/>
        <v>0</v>
      </c>
    </row>
    <row r="58" spans="1:15" s="10" customFormat="1" ht="42" customHeight="1" thickBot="1" x14ac:dyDescent="0.3">
      <c r="A58" s="142" t="s">
        <v>26</v>
      </c>
      <c r="B58" s="143"/>
      <c r="C58" s="143"/>
      <c r="D58" s="143"/>
      <c r="E58" s="143"/>
      <c r="F58" s="143"/>
      <c r="G58" s="143"/>
      <c r="H58" s="143"/>
      <c r="I58" s="143"/>
      <c r="J58" s="143"/>
      <c r="K58" s="143"/>
      <c r="L58" s="154" t="s">
        <v>27</v>
      </c>
      <c r="M58" s="155"/>
      <c r="N58" s="155"/>
      <c r="O58" s="60">
        <f>SUMIF(G:G,0%,L:L)+SUMIF(G:G,"",L:L)</f>
        <v>0</v>
      </c>
    </row>
    <row r="59" spans="1:15" s="10" customFormat="1" ht="39" customHeight="1" x14ac:dyDescent="0.25">
      <c r="A59" s="126" t="s">
        <v>78</v>
      </c>
      <c r="B59" s="127"/>
      <c r="C59" s="127"/>
      <c r="D59" s="127"/>
      <c r="E59" s="127"/>
      <c r="F59" s="127"/>
      <c r="G59" s="127"/>
      <c r="H59" s="127"/>
      <c r="I59" s="127"/>
      <c r="J59" s="127"/>
      <c r="K59" s="128"/>
      <c r="L59" s="148" t="s">
        <v>28</v>
      </c>
      <c r="M59" s="149"/>
      <c r="N59" s="149"/>
      <c r="O59" s="61">
        <f>SUMIF(G:G,5%,L:L)</f>
        <v>0</v>
      </c>
    </row>
    <row r="60" spans="1:15" s="10" customFormat="1" ht="30" customHeight="1" x14ac:dyDescent="0.25">
      <c r="A60" s="129"/>
      <c r="B60" s="130"/>
      <c r="C60" s="130"/>
      <c r="D60" s="130"/>
      <c r="E60" s="130"/>
      <c r="F60" s="130"/>
      <c r="G60" s="130"/>
      <c r="H60" s="130"/>
      <c r="I60" s="130"/>
      <c r="J60" s="130"/>
      <c r="K60" s="131"/>
      <c r="L60" s="148" t="s">
        <v>29</v>
      </c>
      <c r="M60" s="149"/>
      <c r="N60" s="149"/>
      <c r="O60" s="61">
        <f>SUMIF(G:G,19%,L:L)</f>
        <v>0</v>
      </c>
    </row>
    <row r="61" spans="1:15" s="10" customFormat="1" ht="30" customHeight="1" x14ac:dyDescent="0.25">
      <c r="A61" s="129"/>
      <c r="B61" s="130"/>
      <c r="C61" s="130"/>
      <c r="D61" s="130"/>
      <c r="E61" s="130"/>
      <c r="F61" s="130"/>
      <c r="G61" s="130"/>
      <c r="H61" s="130"/>
      <c r="I61" s="130"/>
      <c r="J61" s="130"/>
      <c r="K61" s="131"/>
      <c r="L61" s="150" t="s">
        <v>22</v>
      </c>
      <c r="M61" s="151"/>
      <c r="N61" s="151"/>
      <c r="O61" s="62">
        <f>SUM(O58:O60)</f>
        <v>0</v>
      </c>
    </row>
    <row r="62" spans="1:15" s="10" customFormat="1" ht="30" customHeight="1" x14ac:dyDescent="0.25">
      <c r="A62" s="129"/>
      <c r="B62" s="130"/>
      <c r="C62" s="130"/>
      <c r="D62" s="130"/>
      <c r="E62" s="130"/>
      <c r="F62" s="130"/>
      <c r="G62" s="130"/>
      <c r="H62" s="130"/>
      <c r="I62" s="130"/>
      <c r="J62" s="130"/>
      <c r="K62" s="131"/>
      <c r="L62" s="152" t="s">
        <v>30</v>
      </c>
      <c r="M62" s="153"/>
      <c r="N62" s="153"/>
      <c r="O62" s="63">
        <f>ROUND(O59*5%,0)</f>
        <v>0</v>
      </c>
    </row>
    <row r="63" spans="1:15" s="10" customFormat="1" ht="30" customHeight="1" x14ac:dyDescent="0.25">
      <c r="A63" s="129"/>
      <c r="B63" s="130"/>
      <c r="C63" s="130"/>
      <c r="D63" s="130"/>
      <c r="E63" s="130"/>
      <c r="F63" s="130"/>
      <c r="G63" s="130"/>
      <c r="H63" s="130"/>
      <c r="I63" s="130"/>
      <c r="J63" s="130"/>
      <c r="K63" s="131"/>
      <c r="L63" s="152" t="s">
        <v>31</v>
      </c>
      <c r="M63" s="153"/>
      <c r="N63" s="153"/>
      <c r="O63" s="61">
        <f>ROUND(O60*19%,0)</f>
        <v>0</v>
      </c>
    </row>
    <row r="64" spans="1:15" s="10" customFormat="1" ht="30" customHeight="1" x14ac:dyDescent="0.25">
      <c r="A64" s="129"/>
      <c r="B64" s="130"/>
      <c r="C64" s="130"/>
      <c r="D64" s="130"/>
      <c r="E64" s="130"/>
      <c r="F64" s="130"/>
      <c r="G64" s="130"/>
      <c r="H64" s="130"/>
      <c r="I64" s="130"/>
      <c r="J64" s="130"/>
      <c r="K64" s="131"/>
      <c r="L64" s="150" t="s">
        <v>32</v>
      </c>
      <c r="M64" s="151"/>
      <c r="N64" s="151"/>
      <c r="O64" s="62">
        <f>SUM(O62:O63)</f>
        <v>0</v>
      </c>
    </row>
    <row r="65" spans="1:17" s="10" customFormat="1" ht="30" customHeight="1" x14ac:dyDescent="0.25">
      <c r="A65" s="129"/>
      <c r="B65" s="130"/>
      <c r="C65" s="130"/>
      <c r="D65" s="130"/>
      <c r="E65" s="130"/>
      <c r="F65" s="130"/>
      <c r="G65" s="130"/>
      <c r="H65" s="130"/>
      <c r="I65" s="130"/>
      <c r="J65" s="130"/>
      <c r="K65" s="131"/>
      <c r="L65" s="148" t="s">
        <v>33</v>
      </c>
      <c r="M65" s="149"/>
      <c r="N65" s="149"/>
      <c r="O65" s="61">
        <f>SUMIF(I:I,8%,N:N)</f>
        <v>0</v>
      </c>
    </row>
    <row r="66" spans="1:17" s="10" customFormat="1" ht="37.5" customHeight="1" x14ac:dyDescent="0.25">
      <c r="A66" s="129"/>
      <c r="B66" s="130"/>
      <c r="C66" s="130"/>
      <c r="D66" s="130"/>
      <c r="E66" s="130"/>
      <c r="F66" s="130"/>
      <c r="G66" s="130"/>
      <c r="H66" s="130"/>
      <c r="I66" s="130"/>
      <c r="J66" s="130"/>
      <c r="K66" s="131"/>
      <c r="L66" s="146" t="s">
        <v>34</v>
      </c>
      <c r="M66" s="147"/>
      <c r="N66" s="147"/>
      <c r="O66" s="62">
        <f>SUM(O65)</f>
        <v>0</v>
      </c>
    </row>
    <row r="67" spans="1:17" s="10" customFormat="1" ht="32.25" customHeight="1" thickBot="1" x14ac:dyDescent="0.3">
      <c r="A67" s="132"/>
      <c r="B67" s="133"/>
      <c r="C67" s="133"/>
      <c r="D67" s="133"/>
      <c r="E67" s="133"/>
      <c r="F67" s="133"/>
      <c r="G67" s="133"/>
      <c r="H67" s="133"/>
      <c r="I67" s="133"/>
      <c r="J67" s="133"/>
      <c r="K67" s="134"/>
      <c r="L67" s="144" t="s">
        <v>35</v>
      </c>
      <c r="M67" s="145"/>
      <c r="N67" s="145"/>
      <c r="O67" s="64">
        <f>+O61+O64+O66</f>
        <v>0</v>
      </c>
    </row>
    <row r="69" spans="1:17" ht="50.1" customHeight="1" thickBot="1" x14ac:dyDescent="0.3">
      <c r="B69" s="135"/>
      <c r="C69" s="135"/>
    </row>
    <row r="70" spans="1:17" x14ac:dyDescent="0.25">
      <c r="B70" s="113" t="s">
        <v>36</v>
      </c>
      <c r="C70" s="113"/>
    </row>
    <row r="71" spans="1:17" ht="15" customHeight="1" x14ac:dyDescent="0.25">
      <c r="M71" s="77"/>
      <c r="N71" s="78"/>
      <c r="O71" s="79"/>
    </row>
    <row r="72" spans="1:17" ht="15.75" customHeight="1" x14ac:dyDescent="0.25">
      <c r="M72" s="77"/>
      <c r="N72" s="78"/>
      <c r="O72" s="79"/>
    </row>
    <row r="73" spans="1:17" ht="15" customHeight="1" x14ac:dyDescent="0.25">
      <c r="A73" s="13" t="s">
        <v>37</v>
      </c>
      <c r="M73" s="77"/>
      <c r="N73" s="78"/>
      <c r="O73" s="79"/>
    </row>
    <row r="74" spans="1:17" x14ac:dyDescent="0.25">
      <c r="A74" s="112" t="s">
        <v>38</v>
      </c>
      <c r="B74" s="112"/>
      <c r="C74" s="112"/>
      <c r="D74" s="112"/>
      <c r="E74" s="112"/>
      <c r="F74" s="112"/>
      <c r="G74" s="112"/>
      <c r="H74" s="112"/>
      <c r="I74" s="112"/>
      <c r="J74" s="112"/>
      <c r="K74" s="112"/>
      <c r="L74" s="112"/>
      <c r="M74" s="112"/>
      <c r="N74" s="112"/>
      <c r="O74" s="112"/>
      <c r="P74" s="2"/>
      <c r="Q74" s="2"/>
    </row>
    <row r="75" spans="1:17" ht="15" customHeight="1" x14ac:dyDescent="0.25">
      <c r="A75" s="111" t="s">
        <v>39</v>
      </c>
      <c r="B75" s="111"/>
      <c r="C75" s="111"/>
      <c r="D75" s="111"/>
      <c r="E75" s="111"/>
      <c r="F75" s="111"/>
      <c r="G75" s="111"/>
      <c r="H75" s="111"/>
      <c r="I75" s="111"/>
      <c r="J75" s="111"/>
      <c r="K75" s="111"/>
      <c r="L75" s="111"/>
      <c r="M75" s="111"/>
      <c r="N75" s="111"/>
      <c r="O75" s="111"/>
      <c r="P75" s="65"/>
      <c r="Q75" s="65"/>
    </row>
    <row r="76" spans="1:17" x14ac:dyDescent="0.25">
      <c r="A76" s="110" t="s">
        <v>40</v>
      </c>
      <c r="B76" s="110"/>
      <c r="C76" s="110"/>
      <c r="D76" s="110"/>
      <c r="E76" s="110"/>
      <c r="F76" s="110"/>
      <c r="G76" s="110"/>
      <c r="H76" s="110"/>
      <c r="I76" s="110"/>
      <c r="J76" s="110"/>
      <c r="K76" s="110"/>
      <c r="L76" s="110"/>
      <c r="M76" s="110"/>
      <c r="N76" s="110"/>
      <c r="O76" s="110"/>
      <c r="P76" s="5"/>
      <c r="Q76" s="5"/>
    </row>
    <row r="77" spans="1:17" x14ac:dyDescent="0.25">
      <c r="A77" s="110" t="s">
        <v>41</v>
      </c>
      <c r="B77" s="110"/>
      <c r="C77" s="110"/>
      <c r="D77" s="110"/>
      <c r="E77" s="110"/>
      <c r="F77" s="110"/>
      <c r="G77" s="110"/>
      <c r="H77" s="110"/>
      <c r="I77" s="110"/>
      <c r="J77" s="110"/>
      <c r="K77" s="110"/>
      <c r="L77" s="110"/>
      <c r="M77" s="110"/>
      <c r="N77" s="110"/>
      <c r="O77" s="110"/>
      <c r="P77" s="5"/>
      <c r="Q77" s="5"/>
    </row>
    <row r="78" spans="1:17" x14ac:dyDescent="0.25">
      <c r="K78" s="2"/>
      <c r="L78" s="2"/>
      <c r="M78" s="2"/>
      <c r="N78" s="2"/>
    </row>
    <row r="120" spans="11:15" s="2" customFormat="1" x14ac:dyDescent="0.25">
      <c r="K120" s="4"/>
      <c r="L120" s="4"/>
      <c r="M120" s="4"/>
      <c r="N120" s="4"/>
      <c r="O120" s="4"/>
    </row>
    <row r="121" spans="11:15" s="2" customFormat="1" x14ac:dyDescent="0.25">
      <c r="K121" s="4"/>
      <c r="L121" s="4"/>
      <c r="M121" s="4"/>
      <c r="N121" s="4"/>
      <c r="O121" s="4"/>
    </row>
    <row r="122" spans="11:15" s="2" customFormat="1" x14ac:dyDescent="0.25">
      <c r="K122" s="4"/>
      <c r="L122" s="4"/>
      <c r="M122" s="4"/>
      <c r="N122" s="4"/>
      <c r="O122" s="4"/>
    </row>
    <row r="123" spans="11:15" s="2" customFormat="1" x14ac:dyDescent="0.25">
      <c r="K123" s="4"/>
      <c r="L123" s="4"/>
      <c r="M123" s="4"/>
      <c r="N123" s="4"/>
      <c r="O123" s="4"/>
    </row>
  </sheetData>
  <sheetProtection algorithmName="SHA-512" hashValue="p303mnJxZmiBZ8b4zWU6dx/YJJe7sNOwBOzp2Nn5NJkVRGYyQ7d6i3d9jMsnMJNzAv6MgqWLbPg5179o6ys2ZA==" saltValue="VN5qwWKiwl6L3SLc6L2LGA==" spinCount="100000" sheet="1" selectLockedCells="1"/>
  <mergeCells count="35">
    <mergeCell ref="L62:N62"/>
    <mergeCell ref="L61:N61"/>
    <mergeCell ref="L60:N60"/>
    <mergeCell ref="L59:N59"/>
    <mergeCell ref="L58:N58"/>
    <mergeCell ref="L67:N67"/>
    <mergeCell ref="L66:N66"/>
    <mergeCell ref="L65:N65"/>
    <mergeCell ref="L64:N64"/>
    <mergeCell ref="L63:N63"/>
    <mergeCell ref="A59:K67"/>
    <mergeCell ref="F9:I9"/>
    <mergeCell ref="B69:C69"/>
    <mergeCell ref="A9:B11"/>
    <mergeCell ref="D9:E9"/>
    <mergeCell ref="D11:E11"/>
    <mergeCell ref="A58:K58"/>
    <mergeCell ref="M11:N11"/>
    <mergeCell ref="M9:N9"/>
    <mergeCell ref="K9:L9"/>
    <mergeCell ref="K11:L11"/>
    <mergeCell ref="F11:I11"/>
    <mergeCell ref="A2:A5"/>
    <mergeCell ref="B2:M2"/>
    <mergeCell ref="N2:O2"/>
    <mergeCell ref="B3:M3"/>
    <mergeCell ref="N3:O3"/>
    <mergeCell ref="B4:M5"/>
    <mergeCell ref="N4:O4"/>
    <mergeCell ref="N5:O5"/>
    <mergeCell ref="A77:O77"/>
    <mergeCell ref="A76:O76"/>
    <mergeCell ref="A75:O75"/>
    <mergeCell ref="A74:O74"/>
    <mergeCell ref="B70:C70"/>
  </mergeCells>
  <dataValidations count="5">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56"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 type="decimal" allowBlank="1" showInputMessage="1" showErrorMessage="1" sqref="F57" xr:uid="{D2141B51-B709-46D2-8F14-FC627E64E459}">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G14:G57</xm:sqref>
        </x14:dataValidation>
        <x14:dataValidation type="list" allowBlank="1" showInputMessage="1" showErrorMessage="1" xr:uid="{00000000-0002-0000-0000-000008000000}">
          <x14:formula1>
            <xm:f>Cálculos!$F$7:$F$8</xm:f>
          </x14:formula1>
          <xm:sqref>I14:I57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topLeftCell="A25" zoomScale="70" zoomScaleNormal="70" zoomScaleSheetLayoutView="70" zoomScalePageLayoutView="55" workbookViewId="0">
      <selection activeCell="A25" sqref="A25:K33"/>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14"/>
      <c r="B2" s="115" t="s">
        <v>0</v>
      </c>
      <c r="C2" s="115"/>
      <c r="D2" s="115"/>
      <c r="E2" s="115"/>
      <c r="F2" s="115"/>
      <c r="G2" s="115"/>
      <c r="H2" s="115"/>
      <c r="I2" s="115"/>
      <c r="J2" s="115"/>
      <c r="K2" s="115"/>
      <c r="L2" s="115"/>
      <c r="M2" s="115"/>
      <c r="N2" s="116" t="s">
        <v>1</v>
      </c>
      <c r="O2" s="116"/>
    </row>
    <row r="3" spans="1:15" ht="15.75" customHeight="1" x14ac:dyDescent="0.25">
      <c r="A3" s="114"/>
      <c r="B3" s="115" t="s">
        <v>2</v>
      </c>
      <c r="C3" s="115"/>
      <c r="D3" s="115"/>
      <c r="E3" s="115"/>
      <c r="F3" s="115"/>
      <c r="G3" s="115"/>
      <c r="H3" s="115"/>
      <c r="I3" s="115"/>
      <c r="J3" s="115"/>
      <c r="K3" s="115"/>
      <c r="L3" s="115"/>
      <c r="M3" s="115"/>
      <c r="N3" s="116" t="s">
        <v>3</v>
      </c>
      <c r="O3" s="116"/>
    </row>
    <row r="4" spans="1:15" ht="16.5" customHeight="1" x14ac:dyDescent="0.25">
      <c r="A4" s="114"/>
      <c r="B4" s="115" t="s">
        <v>4</v>
      </c>
      <c r="C4" s="115"/>
      <c r="D4" s="115"/>
      <c r="E4" s="115"/>
      <c r="F4" s="115"/>
      <c r="G4" s="115"/>
      <c r="H4" s="115"/>
      <c r="I4" s="115"/>
      <c r="J4" s="115"/>
      <c r="K4" s="115"/>
      <c r="L4" s="115"/>
      <c r="M4" s="115"/>
      <c r="N4" s="116" t="s">
        <v>72</v>
      </c>
      <c r="O4" s="116"/>
    </row>
    <row r="5" spans="1:15" ht="15" customHeight="1" x14ac:dyDescent="0.25">
      <c r="A5" s="114"/>
      <c r="B5" s="115"/>
      <c r="C5" s="115"/>
      <c r="D5" s="115"/>
      <c r="E5" s="115"/>
      <c r="F5" s="115"/>
      <c r="G5" s="115"/>
      <c r="H5" s="115"/>
      <c r="I5" s="115"/>
      <c r="J5" s="115"/>
      <c r="K5" s="115"/>
      <c r="L5" s="115"/>
      <c r="M5" s="115"/>
      <c r="N5" s="116" t="s">
        <v>74</v>
      </c>
      <c r="O5" s="116"/>
    </row>
    <row r="7" spans="1:15" x14ac:dyDescent="0.25">
      <c r="A7" s="5" t="s">
        <v>5</v>
      </c>
    </row>
    <row r="8" spans="1:15" ht="9.9499999999999993" customHeight="1" x14ac:dyDescent="0.25">
      <c r="A8" s="6"/>
    </row>
    <row r="9" spans="1:15" ht="30" customHeight="1" x14ac:dyDescent="0.25">
      <c r="A9" s="136" t="s">
        <v>6</v>
      </c>
      <c r="B9" s="137"/>
      <c r="D9" s="121" t="s">
        <v>7</v>
      </c>
      <c r="E9" s="122"/>
      <c r="F9" s="159"/>
      <c r="G9" s="160"/>
      <c r="H9" s="160"/>
      <c r="I9" s="161"/>
      <c r="K9" s="121" t="s">
        <v>8</v>
      </c>
      <c r="L9" s="122"/>
      <c r="M9" s="119"/>
      <c r="N9" s="120"/>
    </row>
    <row r="10" spans="1:15" ht="8.25" customHeight="1" x14ac:dyDescent="0.25">
      <c r="A10" s="138"/>
      <c r="B10" s="139"/>
      <c r="C10" s="7"/>
      <c r="E10" s="8"/>
      <c r="F10" s="8"/>
      <c r="M10" s="8"/>
      <c r="N10" s="2"/>
    </row>
    <row r="11" spans="1:15" ht="30" customHeight="1" x14ac:dyDescent="0.25">
      <c r="A11" s="140"/>
      <c r="B11" s="141"/>
      <c r="D11" s="121" t="s">
        <v>9</v>
      </c>
      <c r="E11" s="122"/>
      <c r="F11" s="123"/>
      <c r="G11" s="124"/>
      <c r="H11" s="124"/>
      <c r="I11" s="125"/>
      <c r="K11" s="121" t="s">
        <v>10</v>
      </c>
      <c r="L11" s="122"/>
      <c r="M11" s="117"/>
      <c r="N11" s="118"/>
      <c r="O11" s="23"/>
    </row>
    <row r="12" spans="1:15" ht="9.9499999999999993" customHeight="1" thickBot="1" x14ac:dyDescent="0.3"/>
    <row r="13" spans="1:15" s="10" customFormat="1" ht="111.75" customHeight="1" x14ac:dyDescent="0.25">
      <c r="A13" s="27" t="s">
        <v>11</v>
      </c>
      <c r="B13" s="28" t="s">
        <v>12</v>
      </c>
      <c r="C13" s="28" t="s">
        <v>42</v>
      </c>
      <c r="D13" s="28" t="s">
        <v>43</v>
      </c>
      <c r="E13" s="28" t="s">
        <v>44</v>
      </c>
      <c r="F13" s="29" t="s">
        <v>45</v>
      </c>
      <c r="G13" s="29" t="s">
        <v>17</v>
      </c>
      <c r="H13" s="29" t="s">
        <v>18</v>
      </c>
      <c r="I13" s="29" t="s">
        <v>46</v>
      </c>
      <c r="J13" s="29" t="s">
        <v>20</v>
      </c>
      <c r="K13" s="29" t="s">
        <v>21</v>
      </c>
      <c r="L13" s="29" t="s">
        <v>22</v>
      </c>
      <c r="M13" s="29" t="s">
        <v>23</v>
      </c>
      <c r="N13" s="29" t="s">
        <v>47</v>
      </c>
      <c r="O13" s="30" t="s">
        <v>25</v>
      </c>
    </row>
    <row r="14" spans="1:15" s="10" customFormat="1" ht="51" customHeight="1" x14ac:dyDescent="0.25">
      <c r="A14" s="42">
        <v>1</v>
      </c>
      <c r="B14" s="40"/>
      <c r="C14" s="69"/>
      <c r="D14" s="74"/>
      <c r="E14" s="20"/>
      <c r="F14" s="70">
        <f>ROUND(D14*E14,0)</f>
        <v>0</v>
      </c>
      <c r="G14" s="14"/>
      <c r="H14" s="1">
        <f>+ROUND(F14*G14,0)</f>
        <v>0</v>
      </c>
      <c r="I14" s="14"/>
      <c r="J14" s="1">
        <f>ROUND(F14*I14,0)</f>
        <v>0</v>
      </c>
      <c r="K14" s="1">
        <f>ROUND(F14+H14+J14,0)</f>
        <v>0</v>
      </c>
      <c r="L14" s="1">
        <f>ROUND(F14*C14,0)</f>
        <v>0</v>
      </c>
      <c r="M14" s="1">
        <f>ROUND(C14*H14,0)</f>
        <v>0</v>
      </c>
      <c r="N14" s="1">
        <f>ROUND(J14*C14,0)</f>
        <v>0</v>
      </c>
      <c r="O14" s="32">
        <f>ROUND(L14+N14+M14,0)</f>
        <v>0</v>
      </c>
    </row>
    <row r="15" spans="1:15" s="10" customFormat="1" ht="51" customHeight="1" x14ac:dyDescent="0.25">
      <c r="A15" s="42">
        <v>2</v>
      </c>
      <c r="B15" s="40"/>
      <c r="C15" s="69"/>
      <c r="D15" s="74"/>
      <c r="E15" s="20"/>
      <c r="F15" s="70">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2">
        <f t="shared" ref="O15:O21" si="7">ROUND(L15+N15+M15,0)</f>
        <v>0</v>
      </c>
    </row>
    <row r="16" spans="1:15" s="10" customFormat="1" ht="51" customHeight="1" x14ac:dyDescent="0.25">
      <c r="A16" s="42">
        <v>3</v>
      </c>
      <c r="B16" s="40"/>
      <c r="C16" s="69"/>
      <c r="D16" s="74"/>
      <c r="E16" s="20"/>
      <c r="F16" s="70">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2">
        <f t="shared" ref="O16:O20" si="15">ROUND(L16+N16+M16,0)</f>
        <v>0</v>
      </c>
    </row>
    <row r="17" spans="1:15" s="10" customFormat="1" ht="51" customHeight="1" x14ac:dyDescent="0.25">
      <c r="A17" s="42">
        <v>4</v>
      </c>
      <c r="B17" s="40"/>
      <c r="C17" s="69"/>
      <c r="D17" s="74"/>
      <c r="E17" s="20"/>
      <c r="F17" s="70">
        <f t="shared" si="8"/>
        <v>0</v>
      </c>
      <c r="G17" s="14"/>
      <c r="H17" s="1">
        <f t="shared" si="9"/>
        <v>0</v>
      </c>
      <c r="I17" s="14"/>
      <c r="J17" s="1">
        <f t="shared" si="10"/>
        <v>0</v>
      </c>
      <c r="K17" s="1">
        <f t="shared" si="11"/>
        <v>0</v>
      </c>
      <c r="L17" s="1">
        <f t="shared" si="12"/>
        <v>0</v>
      </c>
      <c r="M17" s="1">
        <f t="shared" si="13"/>
        <v>0</v>
      </c>
      <c r="N17" s="1">
        <f t="shared" si="14"/>
        <v>0</v>
      </c>
      <c r="O17" s="32">
        <f t="shared" si="15"/>
        <v>0</v>
      </c>
    </row>
    <row r="18" spans="1:15" s="10" customFormat="1" ht="51" customHeight="1" x14ac:dyDescent="0.25">
      <c r="A18" s="42">
        <v>5</v>
      </c>
      <c r="B18" s="40"/>
      <c r="C18" s="69"/>
      <c r="D18" s="74"/>
      <c r="E18" s="20"/>
      <c r="F18" s="70">
        <f t="shared" si="8"/>
        <v>0</v>
      </c>
      <c r="G18" s="14"/>
      <c r="H18" s="1">
        <f t="shared" si="9"/>
        <v>0</v>
      </c>
      <c r="I18" s="14"/>
      <c r="J18" s="1">
        <f t="shared" si="10"/>
        <v>0</v>
      </c>
      <c r="K18" s="1">
        <f t="shared" si="11"/>
        <v>0</v>
      </c>
      <c r="L18" s="1">
        <f t="shared" si="12"/>
        <v>0</v>
      </c>
      <c r="M18" s="1">
        <f t="shared" si="13"/>
        <v>0</v>
      </c>
      <c r="N18" s="1">
        <f t="shared" si="14"/>
        <v>0</v>
      </c>
      <c r="O18" s="32">
        <f t="shared" si="15"/>
        <v>0</v>
      </c>
    </row>
    <row r="19" spans="1:15" s="10" customFormat="1" ht="51" customHeight="1" x14ac:dyDescent="0.25">
      <c r="A19" s="42">
        <v>6</v>
      </c>
      <c r="B19" s="40"/>
      <c r="C19" s="69"/>
      <c r="D19" s="74"/>
      <c r="E19" s="20"/>
      <c r="F19" s="70">
        <f t="shared" si="8"/>
        <v>0</v>
      </c>
      <c r="G19" s="14"/>
      <c r="H19" s="1">
        <f t="shared" si="9"/>
        <v>0</v>
      </c>
      <c r="I19" s="14"/>
      <c r="J19" s="1">
        <f t="shared" si="10"/>
        <v>0</v>
      </c>
      <c r="K19" s="1">
        <f t="shared" si="11"/>
        <v>0</v>
      </c>
      <c r="L19" s="1">
        <f t="shared" si="12"/>
        <v>0</v>
      </c>
      <c r="M19" s="1">
        <f t="shared" si="13"/>
        <v>0</v>
      </c>
      <c r="N19" s="1">
        <f t="shared" si="14"/>
        <v>0</v>
      </c>
      <c r="O19" s="32">
        <f t="shared" si="15"/>
        <v>0</v>
      </c>
    </row>
    <row r="20" spans="1:15" s="10" customFormat="1" ht="51" customHeight="1" x14ac:dyDescent="0.25">
      <c r="A20" s="42">
        <v>7</v>
      </c>
      <c r="B20" s="40"/>
      <c r="C20" s="69"/>
      <c r="D20" s="74"/>
      <c r="E20" s="20"/>
      <c r="F20" s="70">
        <f t="shared" si="8"/>
        <v>0</v>
      </c>
      <c r="G20" s="14"/>
      <c r="H20" s="1">
        <f t="shared" si="9"/>
        <v>0</v>
      </c>
      <c r="I20" s="14"/>
      <c r="J20" s="1">
        <f t="shared" si="10"/>
        <v>0</v>
      </c>
      <c r="K20" s="1">
        <f t="shared" si="11"/>
        <v>0</v>
      </c>
      <c r="L20" s="1">
        <f t="shared" si="12"/>
        <v>0</v>
      </c>
      <c r="M20" s="1">
        <f t="shared" si="13"/>
        <v>0</v>
      </c>
      <c r="N20" s="1">
        <f t="shared" si="14"/>
        <v>0</v>
      </c>
      <c r="O20" s="32">
        <f t="shared" si="15"/>
        <v>0</v>
      </c>
    </row>
    <row r="21" spans="1:15" s="10" customFormat="1" ht="51" customHeight="1" x14ac:dyDescent="0.25">
      <c r="A21" s="42">
        <v>8</v>
      </c>
      <c r="B21" s="40"/>
      <c r="C21" s="69"/>
      <c r="D21" s="74"/>
      <c r="E21" s="20"/>
      <c r="F21" s="70">
        <f t="shared" si="0"/>
        <v>0</v>
      </c>
      <c r="G21" s="14"/>
      <c r="H21" s="1">
        <f t="shared" si="1"/>
        <v>0</v>
      </c>
      <c r="I21" s="14"/>
      <c r="J21" s="1">
        <f t="shared" si="2"/>
        <v>0</v>
      </c>
      <c r="K21" s="1">
        <f t="shared" si="3"/>
        <v>0</v>
      </c>
      <c r="L21" s="1">
        <f t="shared" si="4"/>
        <v>0</v>
      </c>
      <c r="M21" s="1">
        <f t="shared" si="5"/>
        <v>0</v>
      </c>
      <c r="N21" s="1">
        <f t="shared" si="6"/>
        <v>0</v>
      </c>
      <c r="O21" s="32">
        <f t="shared" si="7"/>
        <v>0</v>
      </c>
    </row>
    <row r="22" spans="1:15" s="10" customFormat="1" ht="51" customHeight="1" x14ac:dyDescent="0.25">
      <c r="A22" s="42">
        <v>9</v>
      </c>
      <c r="B22" s="40"/>
      <c r="C22" s="69"/>
      <c r="D22" s="74"/>
      <c r="E22" s="20"/>
      <c r="F22" s="70">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2">
        <f t="shared" ref="O22:O23" si="23">ROUND(L22+N22+M22,0)</f>
        <v>0</v>
      </c>
    </row>
    <row r="23" spans="1:15" s="10" customFormat="1" ht="51" customHeight="1" thickBot="1" x14ac:dyDescent="0.3">
      <c r="A23" s="42">
        <v>10</v>
      </c>
      <c r="B23" s="51"/>
      <c r="C23" s="72"/>
      <c r="D23" s="75"/>
      <c r="E23" s="43"/>
      <c r="F23" s="73">
        <f t="shared" si="16"/>
        <v>0</v>
      </c>
      <c r="G23" s="14"/>
      <c r="H23" s="37">
        <f t="shared" si="17"/>
        <v>0</v>
      </c>
      <c r="I23" s="14"/>
      <c r="J23" s="37">
        <f t="shared" si="18"/>
        <v>0</v>
      </c>
      <c r="K23" s="37">
        <f t="shared" si="19"/>
        <v>0</v>
      </c>
      <c r="L23" s="37">
        <f t="shared" si="20"/>
        <v>0</v>
      </c>
      <c r="M23" s="37">
        <f t="shared" si="21"/>
        <v>0</v>
      </c>
      <c r="N23" s="37">
        <f t="shared" si="22"/>
        <v>0</v>
      </c>
      <c r="O23" s="38">
        <f t="shared" si="23"/>
        <v>0</v>
      </c>
    </row>
    <row r="24" spans="1:15" s="10" customFormat="1" ht="42" customHeight="1" thickBot="1" x14ac:dyDescent="0.3">
      <c r="A24" s="142" t="s">
        <v>26</v>
      </c>
      <c r="B24" s="143"/>
      <c r="C24" s="143"/>
      <c r="D24" s="143"/>
      <c r="E24" s="143"/>
      <c r="F24" s="143"/>
      <c r="G24" s="143"/>
      <c r="H24" s="143"/>
      <c r="I24" s="143"/>
      <c r="J24" s="143"/>
      <c r="K24" s="162"/>
      <c r="L24" s="175" t="s">
        <v>48</v>
      </c>
      <c r="M24" s="176"/>
      <c r="N24" s="176"/>
      <c r="O24" s="60">
        <f>SUMIF(G:G,0%,L:L)+SUMIF(G:G,"",L:L)</f>
        <v>0</v>
      </c>
    </row>
    <row r="25" spans="1:15" s="10" customFormat="1" ht="39" customHeight="1" x14ac:dyDescent="0.25">
      <c r="A25" s="126" t="s">
        <v>78</v>
      </c>
      <c r="B25" s="127"/>
      <c r="C25" s="127"/>
      <c r="D25" s="127"/>
      <c r="E25" s="127"/>
      <c r="F25" s="127"/>
      <c r="G25" s="127"/>
      <c r="H25" s="127"/>
      <c r="I25" s="127"/>
      <c r="J25" s="127"/>
      <c r="K25" s="128"/>
      <c r="L25" s="169" t="s">
        <v>28</v>
      </c>
      <c r="M25" s="170"/>
      <c r="N25" s="170"/>
      <c r="O25" s="61">
        <f>SUMIF(G:G,5%,L:L)</f>
        <v>0</v>
      </c>
    </row>
    <row r="26" spans="1:15" s="10" customFormat="1" ht="30" customHeight="1" x14ac:dyDescent="0.25">
      <c r="A26" s="129"/>
      <c r="B26" s="130"/>
      <c r="C26" s="130"/>
      <c r="D26" s="130"/>
      <c r="E26" s="130"/>
      <c r="F26" s="130"/>
      <c r="G26" s="130"/>
      <c r="H26" s="130"/>
      <c r="I26" s="130"/>
      <c r="J26" s="130"/>
      <c r="K26" s="131"/>
      <c r="L26" s="169" t="s">
        <v>29</v>
      </c>
      <c r="M26" s="170"/>
      <c r="N26" s="170"/>
      <c r="O26" s="61">
        <f>SUMIF(G:G,19%,L:L)</f>
        <v>0</v>
      </c>
    </row>
    <row r="27" spans="1:15" s="10" customFormat="1" ht="30" customHeight="1" x14ac:dyDescent="0.25">
      <c r="A27" s="129"/>
      <c r="B27" s="130"/>
      <c r="C27" s="130"/>
      <c r="D27" s="130"/>
      <c r="E27" s="130"/>
      <c r="F27" s="130"/>
      <c r="G27" s="130"/>
      <c r="H27" s="130"/>
      <c r="I27" s="130"/>
      <c r="J27" s="130"/>
      <c r="K27" s="131"/>
      <c r="L27" s="167" t="s">
        <v>22</v>
      </c>
      <c r="M27" s="168"/>
      <c r="N27" s="168"/>
      <c r="O27" s="62">
        <f>SUM(O24:O26)</f>
        <v>0</v>
      </c>
    </row>
    <row r="28" spans="1:15" s="10" customFormat="1" ht="30" customHeight="1" x14ac:dyDescent="0.25">
      <c r="A28" s="129"/>
      <c r="B28" s="130"/>
      <c r="C28" s="130"/>
      <c r="D28" s="130"/>
      <c r="E28" s="130"/>
      <c r="F28" s="130"/>
      <c r="G28" s="130"/>
      <c r="H28" s="130"/>
      <c r="I28" s="130"/>
      <c r="J28" s="130"/>
      <c r="K28" s="131"/>
      <c r="L28" s="165" t="s">
        <v>30</v>
      </c>
      <c r="M28" s="166"/>
      <c r="N28" s="166"/>
      <c r="O28" s="63">
        <f>ROUND(O25*5%,0)</f>
        <v>0</v>
      </c>
    </row>
    <row r="29" spans="1:15" s="10" customFormat="1" ht="30" customHeight="1" x14ac:dyDescent="0.25">
      <c r="A29" s="129"/>
      <c r="B29" s="130"/>
      <c r="C29" s="130"/>
      <c r="D29" s="130"/>
      <c r="E29" s="130"/>
      <c r="F29" s="130"/>
      <c r="G29" s="130"/>
      <c r="H29" s="130"/>
      <c r="I29" s="130"/>
      <c r="J29" s="130"/>
      <c r="K29" s="131"/>
      <c r="L29" s="165" t="s">
        <v>31</v>
      </c>
      <c r="M29" s="166"/>
      <c r="N29" s="166"/>
      <c r="O29" s="61">
        <f>ROUND(O26*19%,0)</f>
        <v>0</v>
      </c>
    </row>
    <row r="30" spans="1:15" s="10" customFormat="1" ht="30" customHeight="1" x14ac:dyDescent="0.25">
      <c r="A30" s="129"/>
      <c r="B30" s="130"/>
      <c r="C30" s="130"/>
      <c r="D30" s="130"/>
      <c r="E30" s="130"/>
      <c r="F30" s="130"/>
      <c r="G30" s="130"/>
      <c r="H30" s="130"/>
      <c r="I30" s="130"/>
      <c r="J30" s="130"/>
      <c r="K30" s="131"/>
      <c r="L30" s="167" t="s">
        <v>32</v>
      </c>
      <c r="M30" s="168"/>
      <c r="N30" s="168"/>
      <c r="O30" s="62">
        <f>SUM(O28:O29)</f>
        <v>0</v>
      </c>
    </row>
    <row r="31" spans="1:15" s="10" customFormat="1" ht="30" customHeight="1" x14ac:dyDescent="0.25">
      <c r="A31" s="129"/>
      <c r="B31" s="130"/>
      <c r="C31" s="130"/>
      <c r="D31" s="130"/>
      <c r="E31" s="130"/>
      <c r="F31" s="130"/>
      <c r="G31" s="130"/>
      <c r="H31" s="130"/>
      <c r="I31" s="130"/>
      <c r="J31" s="130"/>
      <c r="K31" s="131"/>
      <c r="L31" s="169" t="s">
        <v>33</v>
      </c>
      <c r="M31" s="170"/>
      <c r="N31" s="170"/>
      <c r="O31" s="61">
        <f>ROUND(SUM(N14),0)</f>
        <v>0</v>
      </c>
    </row>
    <row r="32" spans="1:15" s="10" customFormat="1" ht="37.5" customHeight="1" x14ac:dyDescent="0.25">
      <c r="A32" s="129"/>
      <c r="B32" s="130"/>
      <c r="C32" s="130"/>
      <c r="D32" s="130"/>
      <c r="E32" s="130"/>
      <c r="F32" s="130"/>
      <c r="G32" s="130"/>
      <c r="H32" s="130"/>
      <c r="I32" s="130"/>
      <c r="J32" s="130"/>
      <c r="K32" s="131"/>
      <c r="L32" s="171" t="s">
        <v>34</v>
      </c>
      <c r="M32" s="172"/>
      <c r="N32" s="172"/>
      <c r="O32" s="62">
        <f>SUM(O31)</f>
        <v>0</v>
      </c>
    </row>
    <row r="33" spans="1:17" s="10" customFormat="1" ht="30" customHeight="1" thickBot="1" x14ac:dyDescent="0.3">
      <c r="A33" s="132"/>
      <c r="B33" s="133"/>
      <c r="C33" s="133"/>
      <c r="D33" s="133"/>
      <c r="E33" s="133"/>
      <c r="F33" s="133"/>
      <c r="G33" s="133"/>
      <c r="H33" s="133"/>
      <c r="I33" s="133"/>
      <c r="J33" s="133"/>
      <c r="K33" s="134"/>
      <c r="L33" s="173" t="s">
        <v>35</v>
      </c>
      <c r="M33" s="174"/>
      <c r="N33" s="174"/>
      <c r="O33" s="64">
        <f>+O27+O30+O32</f>
        <v>0</v>
      </c>
    </row>
    <row r="35" spans="1:17" ht="50.1" customHeight="1" thickBot="1" x14ac:dyDescent="0.3">
      <c r="B35" s="164"/>
      <c r="C35" s="164"/>
    </row>
    <row r="36" spans="1:17" x14ac:dyDescent="0.25">
      <c r="B36" s="163" t="s">
        <v>36</v>
      </c>
      <c r="C36" s="163"/>
    </row>
    <row r="37" spans="1:17" x14ac:dyDescent="0.25">
      <c r="A37" s="59" t="s">
        <v>49</v>
      </c>
    </row>
    <row r="38" spans="1:17" x14ac:dyDescent="0.25">
      <c r="A38" s="156" t="s">
        <v>38</v>
      </c>
      <c r="B38" s="156"/>
      <c r="C38" s="156"/>
      <c r="D38" s="156"/>
      <c r="E38" s="156"/>
      <c r="F38" s="156"/>
      <c r="G38" s="156"/>
      <c r="H38" s="156"/>
      <c r="I38" s="156"/>
      <c r="J38" s="156"/>
      <c r="K38" s="156"/>
      <c r="L38" s="156"/>
      <c r="M38" s="156"/>
      <c r="N38" s="156"/>
      <c r="O38" s="156"/>
      <c r="P38" s="2"/>
      <c r="Q38" s="2"/>
    </row>
    <row r="39" spans="1:17" ht="15" customHeight="1" x14ac:dyDescent="0.25">
      <c r="A39" s="157" t="s">
        <v>39</v>
      </c>
      <c r="B39" s="157"/>
      <c r="C39" s="157"/>
      <c r="D39" s="157"/>
      <c r="E39" s="157"/>
      <c r="F39" s="157"/>
      <c r="G39" s="157"/>
      <c r="H39" s="157"/>
      <c r="I39" s="157"/>
      <c r="J39" s="157"/>
      <c r="K39" s="157"/>
      <c r="L39" s="157"/>
      <c r="M39" s="157"/>
      <c r="N39" s="157"/>
      <c r="O39" s="157"/>
      <c r="P39" s="65"/>
      <c r="Q39" s="65"/>
    </row>
    <row r="40" spans="1:17" x14ac:dyDescent="0.25">
      <c r="A40" s="110" t="s">
        <v>40</v>
      </c>
      <c r="B40" s="110"/>
      <c r="C40" s="110"/>
      <c r="D40" s="110"/>
      <c r="E40" s="110"/>
      <c r="F40" s="110"/>
      <c r="G40" s="110"/>
      <c r="H40" s="110"/>
      <c r="I40" s="110"/>
      <c r="J40" s="110"/>
      <c r="K40" s="110"/>
      <c r="L40" s="110"/>
      <c r="M40" s="110"/>
      <c r="N40" s="110"/>
      <c r="O40" s="110"/>
      <c r="P40" s="5"/>
      <c r="Q40" s="5"/>
    </row>
    <row r="41" spans="1:17" x14ac:dyDescent="0.25">
      <c r="A41" s="158" t="s">
        <v>41</v>
      </c>
      <c r="B41" s="158"/>
      <c r="C41" s="158"/>
      <c r="D41" s="158"/>
      <c r="E41" s="158"/>
      <c r="F41" s="158"/>
      <c r="G41" s="158"/>
      <c r="H41" s="158"/>
      <c r="I41" s="158"/>
      <c r="J41" s="158"/>
      <c r="K41" s="158"/>
      <c r="L41" s="158"/>
      <c r="M41" s="158"/>
      <c r="N41" s="158"/>
      <c r="O41" s="158"/>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topLeftCell="A15" zoomScale="90" zoomScaleNormal="90" workbookViewId="0">
      <selection activeCell="A20" sqref="A20:G20"/>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6384" width="11.42578125" style="4"/>
  </cols>
  <sheetData>
    <row r="1" spans="1:18" x14ac:dyDescent="0.25">
      <c r="A1" s="2"/>
      <c r="B1" s="2"/>
      <c r="C1" s="2"/>
      <c r="D1" s="2"/>
      <c r="E1" s="2"/>
      <c r="F1" s="3"/>
      <c r="G1" s="2"/>
      <c r="H1" s="2"/>
      <c r="I1" s="2"/>
      <c r="J1" s="2"/>
    </row>
    <row r="2" spans="1:18" ht="15.75" customHeight="1" x14ac:dyDescent="0.25">
      <c r="A2" s="114"/>
      <c r="B2" s="186" t="s">
        <v>0</v>
      </c>
      <c r="C2" s="187"/>
      <c r="D2" s="187"/>
      <c r="E2" s="187"/>
      <c r="F2" s="187"/>
      <c r="G2" s="187"/>
      <c r="H2" s="187"/>
      <c r="I2" s="187"/>
      <c r="J2" s="187"/>
      <c r="K2" s="187"/>
      <c r="L2" s="188"/>
      <c r="M2" s="181" t="s">
        <v>1</v>
      </c>
      <c r="N2" s="182"/>
    </row>
    <row r="3" spans="1:18" ht="15.75" customHeight="1" x14ac:dyDescent="0.25">
      <c r="A3" s="114"/>
      <c r="B3" s="186" t="s">
        <v>2</v>
      </c>
      <c r="C3" s="187"/>
      <c r="D3" s="187"/>
      <c r="E3" s="187"/>
      <c r="F3" s="187"/>
      <c r="G3" s="187"/>
      <c r="H3" s="187"/>
      <c r="I3" s="187"/>
      <c r="J3" s="187"/>
      <c r="K3" s="187"/>
      <c r="L3" s="188"/>
      <c r="M3" s="181" t="s">
        <v>3</v>
      </c>
      <c r="N3" s="182"/>
    </row>
    <row r="4" spans="1:18" ht="16.5" customHeight="1" x14ac:dyDescent="0.25">
      <c r="A4" s="114"/>
      <c r="B4" s="189" t="s">
        <v>4</v>
      </c>
      <c r="C4" s="190"/>
      <c r="D4" s="190"/>
      <c r="E4" s="190"/>
      <c r="F4" s="190"/>
      <c r="G4" s="190"/>
      <c r="H4" s="190"/>
      <c r="I4" s="190"/>
      <c r="J4" s="190"/>
      <c r="K4" s="190"/>
      <c r="L4" s="191"/>
      <c r="M4" s="181" t="s">
        <v>72</v>
      </c>
      <c r="N4" s="182"/>
    </row>
    <row r="5" spans="1:18" ht="15" customHeight="1" x14ac:dyDescent="0.25">
      <c r="A5" s="114"/>
      <c r="B5" s="192"/>
      <c r="C5" s="193"/>
      <c r="D5" s="193"/>
      <c r="E5" s="193"/>
      <c r="F5" s="193"/>
      <c r="G5" s="193"/>
      <c r="H5" s="193"/>
      <c r="I5" s="193"/>
      <c r="J5" s="193"/>
      <c r="K5" s="193"/>
      <c r="L5" s="194"/>
      <c r="M5" s="181" t="s">
        <v>75</v>
      </c>
      <c r="N5" s="182"/>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36" t="s">
        <v>6</v>
      </c>
      <c r="B9" s="137"/>
      <c r="C9" s="2"/>
      <c r="D9" s="121" t="s">
        <v>7</v>
      </c>
      <c r="E9" s="122"/>
      <c r="F9" s="159"/>
      <c r="G9" s="160"/>
      <c r="H9" s="160"/>
      <c r="I9" s="161"/>
      <c r="J9" s="2"/>
      <c r="K9" s="121" t="s">
        <v>8</v>
      </c>
      <c r="L9" s="122"/>
      <c r="M9" s="119"/>
      <c r="N9" s="120"/>
    </row>
    <row r="10" spans="1:18" ht="8.25" customHeight="1" x14ac:dyDescent="0.25">
      <c r="A10" s="138"/>
      <c r="B10" s="139"/>
      <c r="C10" s="7"/>
      <c r="D10" s="2"/>
      <c r="E10" s="8"/>
      <c r="F10" s="8"/>
      <c r="G10" s="2"/>
      <c r="H10" s="2"/>
      <c r="I10" s="2"/>
      <c r="J10" s="2"/>
      <c r="M10" s="8"/>
      <c r="N10" s="2"/>
    </row>
    <row r="11" spans="1:18" ht="30" customHeight="1" x14ac:dyDescent="0.25">
      <c r="A11" s="140"/>
      <c r="B11" s="141"/>
      <c r="C11" s="2"/>
      <c r="D11" s="121" t="s">
        <v>9</v>
      </c>
      <c r="E11" s="122"/>
      <c r="F11" s="123"/>
      <c r="G11" s="124"/>
      <c r="H11" s="124"/>
      <c r="I11" s="125"/>
      <c r="J11" s="2"/>
      <c r="K11" s="121" t="s">
        <v>10</v>
      </c>
      <c r="L11" s="122"/>
      <c r="M11" s="117"/>
      <c r="N11" s="118"/>
      <c r="O11" s="23"/>
    </row>
    <row r="12" spans="1:18" ht="9.9499999999999993" customHeight="1" thickBot="1" x14ac:dyDescent="0.3">
      <c r="A12" s="2"/>
      <c r="B12" s="2"/>
      <c r="C12" s="2"/>
      <c r="D12" s="2"/>
      <c r="E12" s="2"/>
      <c r="F12" s="2"/>
      <c r="G12" s="2"/>
    </row>
    <row r="13" spans="1:18" ht="38.25" x14ac:dyDescent="0.25">
      <c r="A13" s="27" t="s">
        <v>50</v>
      </c>
      <c r="B13" s="28" t="s">
        <v>51</v>
      </c>
      <c r="C13" s="28" t="s">
        <v>52</v>
      </c>
      <c r="D13" s="28" t="s">
        <v>53</v>
      </c>
      <c r="E13" s="28" t="s">
        <v>53</v>
      </c>
      <c r="F13" s="28" t="s">
        <v>53</v>
      </c>
      <c r="G13" s="104" t="s">
        <v>53</v>
      </c>
      <c r="I13" s="97"/>
      <c r="J13" s="97"/>
      <c r="K13" s="97"/>
      <c r="L13" s="97"/>
      <c r="M13" s="97"/>
      <c r="N13" s="97"/>
      <c r="O13" s="97"/>
      <c r="P13" s="97"/>
      <c r="Q13" s="97"/>
      <c r="R13" s="97"/>
    </row>
    <row r="14" spans="1:18" ht="30" customHeight="1" x14ac:dyDescent="0.25">
      <c r="A14" s="106">
        <v>1</v>
      </c>
      <c r="B14" s="40"/>
      <c r="C14" s="12"/>
      <c r="D14" s="52"/>
      <c r="E14" s="52"/>
      <c r="F14" s="52"/>
      <c r="G14" s="105"/>
      <c r="I14" s="98"/>
      <c r="J14" s="98"/>
      <c r="K14" s="98"/>
      <c r="L14" s="98"/>
      <c r="M14" s="98"/>
      <c r="N14" s="98"/>
      <c r="O14" s="98"/>
      <c r="P14" s="98"/>
      <c r="Q14" s="98"/>
      <c r="R14" s="98"/>
    </row>
    <row r="15" spans="1:18" ht="30" customHeight="1" x14ac:dyDescent="0.25">
      <c r="A15" s="31">
        <f>+A14+1</f>
        <v>2</v>
      </c>
      <c r="B15" s="40"/>
      <c r="C15" s="12"/>
      <c r="D15" s="52"/>
      <c r="E15" s="52"/>
      <c r="F15" s="52"/>
      <c r="G15" s="105"/>
      <c r="H15" s="98"/>
      <c r="I15" s="98"/>
      <c r="J15" s="98"/>
      <c r="K15" s="98"/>
      <c r="L15" s="98"/>
      <c r="M15" s="98"/>
      <c r="N15" s="98"/>
      <c r="O15" s="98"/>
      <c r="P15" s="98"/>
      <c r="Q15" s="98"/>
      <c r="R15" s="98"/>
    </row>
    <row r="16" spans="1:18" ht="35.25" customHeight="1" x14ac:dyDescent="0.25">
      <c r="A16" s="31">
        <f t="shared" ref="A16:A17" si="0">+A15+1</f>
        <v>3</v>
      </c>
      <c r="B16" s="40"/>
      <c r="C16" s="12"/>
      <c r="D16" s="52"/>
      <c r="E16" s="52"/>
      <c r="F16" s="52"/>
      <c r="G16" s="105"/>
      <c r="H16" s="98"/>
      <c r="I16" s="98"/>
      <c r="J16" s="98"/>
      <c r="K16" s="98"/>
      <c r="L16" s="98"/>
      <c r="M16" s="98"/>
      <c r="N16" s="98"/>
      <c r="O16" s="98"/>
      <c r="P16" s="98"/>
      <c r="Q16" s="98"/>
      <c r="R16" s="98"/>
    </row>
    <row r="17" spans="1:18" ht="97.5" customHeight="1" thickBot="1" x14ac:dyDescent="0.3">
      <c r="A17" s="33">
        <f t="shared" si="0"/>
        <v>4</v>
      </c>
      <c r="B17" s="51" t="s">
        <v>54</v>
      </c>
      <c r="C17" s="35"/>
      <c r="D17" s="177"/>
      <c r="E17" s="178"/>
      <c r="F17" s="178"/>
      <c r="G17" s="179"/>
      <c r="H17" s="98"/>
      <c r="I17" s="98"/>
      <c r="J17" s="98"/>
      <c r="K17" s="98"/>
      <c r="L17" s="98"/>
      <c r="M17" s="98"/>
      <c r="N17" s="98"/>
      <c r="O17" s="98"/>
      <c r="P17" s="98"/>
      <c r="Q17" s="98"/>
      <c r="R17" s="98"/>
    </row>
    <row r="18" spans="1:18" ht="18" customHeight="1" thickBot="1" x14ac:dyDescent="0.3">
      <c r="A18" s="99"/>
      <c r="B18" s="100"/>
      <c r="C18" s="101"/>
      <c r="D18" s="102"/>
      <c r="E18" s="102"/>
      <c r="F18" s="102"/>
      <c r="G18" s="102"/>
      <c r="H18" s="103"/>
      <c r="I18" s="103"/>
      <c r="J18" s="103"/>
      <c r="K18" s="103"/>
      <c r="L18" s="103"/>
      <c r="M18" s="103"/>
      <c r="N18" s="103"/>
      <c r="O18" s="98"/>
      <c r="P18" s="98"/>
      <c r="Q18" s="98"/>
      <c r="R18" s="98"/>
    </row>
    <row r="19" spans="1:18" ht="18" customHeight="1" thickBot="1" x14ac:dyDescent="0.3">
      <c r="A19" s="142" t="s">
        <v>26</v>
      </c>
      <c r="B19" s="143"/>
      <c r="C19" s="143"/>
      <c r="D19" s="143"/>
      <c r="E19" s="143"/>
      <c r="F19" s="143"/>
      <c r="G19" s="162"/>
      <c r="H19" s="103"/>
      <c r="I19" s="103"/>
      <c r="J19" s="103"/>
      <c r="K19" s="103"/>
      <c r="L19" s="103"/>
      <c r="M19" s="103"/>
      <c r="N19" s="103"/>
      <c r="O19" s="98"/>
      <c r="P19" s="98"/>
      <c r="Q19" s="98"/>
      <c r="R19" s="98"/>
    </row>
    <row r="20" spans="1:18" ht="206.25" customHeight="1" thickBot="1" x14ac:dyDescent="0.3">
      <c r="A20" s="183" t="s">
        <v>79</v>
      </c>
      <c r="B20" s="184"/>
      <c r="C20" s="184"/>
      <c r="D20" s="184"/>
      <c r="E20" s="184"/>
      <c r="F20" s="184"/>
      <c r="G20" s="185"/>
      <c r="H20" s="103"/>
      <c r="I20" s="103"/>
      <c r="J20" s="103"/>
      <c r="K20" s="103"/>
      <c r="L20" s="103"/>
      <c r="M20" s="103"/>
      <c r="N20" s="103"/>
      <c r="O20" s="98"/>
      <c r="P20" s="98"/>
      <c r="Q20" s="98"/>
      <c r="R20" s="98"/>
    </row>
    <row r="21" spans="1:18" x14ac:dyDescent="0.25">
      <c r="H21" s="98"/>
      <c r="I21" s="98"/>
      <c r="J21" s="98"/>
      <c r="K21" s="98"/>
      <c r="L21" s="98"/>
      <c r="M21" s="98"/>
      <c r="N21" s="98"/>
      <c r="O21" s="98"/>
      <c r="P21" s="98"/>
      <c r="Q21" s="98"/>
      <c r="R21" s="98"/>
    </row>
    <row r="22" spans="1:18" ht="50.1" customHeight="1" thickBot="1" x14ac:dyDescent="0.3">
      <c r="B22" s="135"/>
      <c r="C22" s="135"/>
      <c r="D22" s="2"/>
      <c r="H22" s="98"/>
      <c r="I22" s="98"/>
      <c r="J22" s="98"/>
      <c r="K22" s="98"/>
      <c r="L22" s="98"/>
      <c r="M22" s="98"/>
      <c r="N22" s="98"/>
      <c r="O22" s="98"/>
      <c r="P22" s="98"/>
      <c r="Q22" s="98"/>
      <c r="R22" s="98"/>
    </row>
    <row r="23" spans="1:18" x14ac:dyDescent="0.25">
      <c r="B23" s="180" t="s">
        <v>36</v>
      </c>
      <c r="C23" s="180"/>
      <c r="H23" s="98"/>
      <c r="I23" s="98"/>
      <c r="J23" s="98"/>
      <c r="K23" s="98"/>
      <c r="L23" s="98"/>
      <c r="M23" s="98"/>
      <c r="N23" s="98"/>
      <c r="O23" s="98"/>
      <c r="P23" s="98"/>
      <c r="Q23" s="98"/>
      <c r="R23" s="98"/>
    </row>
    <row r="24" spans="1:18" x14ac:dyDescent="0.25">
      <c r="H24" s="98"/>
      <c r="I24" s="98"/>
      <c r="J24" s="98"/>
      <c r="K24" s="98"/>
      <c r="L24" s="98"/>
      <c r="M24" s="98"/>
      <c r="N24" s="98"/>
      <c r="O24" s="98"/>
      <c r="P24" s="98"/>
      <c r="Q24" s="98"/>
      <c r="R24" s="98"/>
    </row>
    <row r="25" spans="1:18" x14ac:dyDescent="0.25">
      <c r="A25" s="5" t="s">
        <v>49</v>
      </c>
      <c r="H25" s="98"/>
      <c r="I25" s="98"/>
      <c r="J25" s="98"/>
      <c r="K25" s="98"/>
      <c r="L25" s="98"/>
      <c r="M25" s="98"/>
      <c r="N25" s="98"/>
      <c r="O25" s="98"/>
      <c r="P25" s="98"/>
      <c r="Q25" s="98"/>
      <c r="R25" s="98"/>
    </row>
    <row r="26" spans="1:18" x14ac:dyDescent="0.25">
      <c r="A26" s="156" t="s">
        <v>38</v>
      </c>
      <c r="B26" s="156"/>
      <c r="C26" s="156"/>
      <c r="D26" s="156"/>
      <c r="E26" s="156"/>
      <c r="F26" s="156"/>
      <c r="G26" s="156"/>
      <c r="H26" s="156"/>
      <c r="I26" s="156"/>
      <c r="J26" s="156"/>
      <c r="K26" s="156"/>
      <c r="L26" s="156"/>
      <c r="M26" s="156"/>
      <c r="N26" s="156"/>
      <c r="O26" s="2"/>
      <c r="P26" s="2"/>
      <c r="Q26" s="2"/>
    </row>
    <row r="27" spans="1:18" ht="15" customHeight="1" x14ac:dyDescent="0.25">
      <c r="A27" s="157" t="s">
        <v>39</v>
      </c>
      <c r="B27" s="157"/>
      <c r="C27" s="157"/>
      <c r="D27" s="157"/>
      <c r="E27" s="157"/>
      <c r="F27" s="157"/>
      <c r="G27" s="157"/>
      <c r="H27" s="157"/>
      <c r="I27" s="157"/>
      <c r="J27" s="157"/>
      <c r="K27" s="157"/>
      <c r="L27" s="157"/>
      <c r="M27" s="157"/>
      <c r="N27" s="157"/>
      <c r="O27" s="65"/>
      <c r="P27" s="65"/>
      <c r="Q27" s="65"/>
    </row>
    <row r="28" spans="1:18" x14ac:dyDescent="0.25">
      <c r="A28" s="158" t="s">
        <v>40</v>
      </c>
      <c r="B28" s="158"/>
      <c r="C28" s="158"/>
      <c r="D28" s="158"/>
      <c r="E28" s="158"/>
      <c r="F28" s="158"/>
      <c r="G28" s="158"/>
      <c r="H28" s="158"/>
      <c r="I28" s="158"/>
      <c r="J28" s="158"/>
      <c r="K28" s="158"/>
      <c r="L28" s="158"/>
      <c r="M28" s="158"/>
      <c r="N28" s="158"/>
      <c r="O28" s="5"/>
      <c r="P28" s="5"/>
      <c r="Q28" s="5"/>
    </row>
    <row r="29" spans="1:18" x14ac:dyDescent="0.25">
      <c r="A29" s="158" t="s">
        <v>41</v>
      </c>
      <c r="B29" s="158"/>
      <c r="C29" s="158"/>
      <c r="D29" s="158"/>
      <c r="E29" s="158"/>
      <c r="F29" s="158"/>
      <c r="G29" s="158"/>
      <c r="H29" s="158"/>
      <c r="I29" s="158"/>
      <c r="J29" s="158"/>
      <c r="K29" s="158"/>
      <c r="L29" s="158"/>
      <c r="M29" s="158"/>
      <c r="N29" s="158"/>
      <c r="O29" s="5"/>
      <c r="P29" s="5"/>
      <c r="Q29" s="5"/>
    </row>
  </sheetData>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5"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topLeftCell="A35" zoomScale="74" zoomScaleNormal="74" zoomScaleSheetLayoutView="70" zoomScalePageLayoutView="55" workbookViewId="0">
      <selection activeCell="A35" sqref="A35:K4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14"/>
      <c r="B2" s="115" t="s">
        <v>0</v>
      </c>
      <c r="C2" s="115"/>
      <c r="D2" s="115"/>
      <c r="E2" s="115"/>
      <c r="F2" s="115"/>
      <c r="G2" s="115"/>
      <c r="H2" s="115"/>
      <c r="I2" s="115"/>
      <c r="J2" s="115"/>
      <c r="K2" s="115"/>
      <c r="L2" s="115"/>
      <c r="M2" s="115"/>
      <c r="N2" s="181" t="s">
        <v>1</v>
      </c>
      <c r="O2" s="182"/>
    </row>
    <row r="3" spans="1:15" ht="15.75" customHeight="1" x14ac:dyDescent="0.25">
      <c r="A3" s="114"/>
      <c r="B3" s="115" t="s">
        <v>2</v>
      </c>
      <c r="C3" s="115"/>
      <c r="D3" s="115"/>
      <c r="E3" s="115"/>
      <c r="F3" s="115"/>
      <c r="G3" s="115"/>
      <c r="H3" s="115"/>
      <c r="I3" s="115"/>
      <c r="J3" s="115"/>
      <c r="K3" s="115"/>
      <c r="L3" s="115"/>
      <c r="M3" s="115"/>
      <c r="N3" s="181" t="s">
        <v>3</v>
      </c>
      <c r="O3" s="182"/>
    </row>
    <row r="4" spans="1:15" ht="16.5" customHeight="1" x14ac:dyDescent="0.25">
      <c r="A4" s="114"/>
      <c r="B4" s="115" t="s">
        <v>4</v>
      </c>
      <c r="C4" s="115"/>
      <c r="D4" s="115"/>
      <c r="E4" s="115"/>
      <c r="F4" s="115"/>
      <c r="G4" s="115"/>
      <c r="H4" s="115"/>
      <c r="I4" s="115"/>
      <c r="J4" s="115"/>
      <c r="K4" s="115"/>
      <c r="L4" s="115"/>
      <c r="M4" s="115"/>
      <c r="N4" s="181" t="s">
        <v>72</v>
      </c>
      <c r="O4" s="182"/>
    </row>
    <row r="5" spans="1:15" ht="15" customHeight="1" x14ac:dyDescent="0.25">
      <c r="A5" s="114"/>
      <c r="B5" s="115"/>
      <c r="C5" s="115"/>
      <c r="D5" s="115"/>
      <c r="E5" s="115"/>
      <c r="F5" s="115"/>
      <c r="G5" s="115"/>
      <c r="H5" s="115"/>
      <c r="I5" s="115"/>
      <c r="J5" s="115"/>
      <c r="K5" s="115"/>
      <c r="L5" s="115"/>
      <c r="M5" s="115"/>
      <c r="N5" s="181" t="s">
        <v>76</v>
      </c>
      <c r="O5" s="182"/>
    </row>
    <row r="6" spans="1:15" x14ac:dyDescent="0.25">
      <c r="J6" s="4"/>
    </row>
    <row r="7" spans="1:15" x14ac:dyDescent="0.25">
      <c r="A7" s="5" t="s">
        <v>5</v>
      </c>
      <c r="J7" s="4"/>
    </row>
    <row r="8" spans="1:15" ht="9.9499999999999993" customHeight="1" x14ac:dyDescent="0.25">
      <c r="A8" s="6"/>
      <c r="J8" s="4"/>
    </row>
    <row r="9" spans="1:15" ht="30" customHeight="1" x14ac:dyDescent="0.25">
      <c r="A9" s="205" t="s">
        <v>6</v>
      </c>
      <c r="B9" s="205"/>
      <c r="C9" s="205"/>
      <c r="E9" s="121" t="s">
        <v>7</v>
      </c>
      <c r="F9" s="122"/>
      <c r="G9" s="206"/>
      <c r="H9" s="207"/>
      <c r="I9" s="207"/>
      <c r="J9" s="208"/>
      <c r="L9" s="121" t="s">
        <v>8</v>
      </c>
      <c r="M9" s="122"/>
      <c r="N9" s="212"/>
      <c r="O9" s="213"/>
    </row>
    <row r="10" spans="1:15" ht="8.25" customHeight="1" x14ac:dyDescent="0.25">
      <c r="A10" s="205"/>
      <c r="B10" s="205"/>
      <c r="C10" s="205"/>
      <c r="D10" s="8"/>
      <c r="E10" s="8"/>
      <c r="J10" s="4"/>
      <c r="L10" s="8"/>
      <c r="M10" s="2"/>
    </row>
    <row r="11" spans="1:15" ht="30" customHeight="1" x14ac:dyDescent="0.25">
      <c r="A11" s="205"/>
      <c r="B11" s="205"/>
      <c r="C11" s="205"/>
      <c r="E11" s="121" t="s">
        <v>9</v>
      </c>
      <c r="F11" s="122"/>
      <c r="G11" s="209"/>
      <c r="H11" s="210"/>
      <c r="I11" s="210"/>
      <c r="J11" s="211"/>
      <c r="L11" s="121" t="s">
        <v>10</v>
      </c>
      <c r="M11" s="122"/>
      <c r="N11" s="214"/>
      <c r="O11" s="215"/>
    </row>
    <row r="12" spans="1:15" ht="9.9499999999999993" customHeight="1" thickBot="1" x14ac:dyDescent="0.3"/>
    <row r="13" spans="1:15" s="10" customFormat="1" ht="111.75" customHeight="1" x14ac:dyDescent="0.25">
      <c r="A13" s="27" t="s">
        <v>11</v>
      </c>
      <c r="B13" s="28" t="s">
        <v>55</v>
      </c>
      <c r="C13" s="28" t="s">
        <v>12</v>
      </c>
      <c r="D13" s="28" t="s">
        <v>14</v>
      </c>
      <c r="E13" s="28" t="s">
        <v>15</v>
      </c>
      <c r="F13" s="29" t="s">
        <v>16</v>
      </c>
      <c r="G13" s="29" t="s">
        <v>17</v>
      </c>
      <c r="H13" s="29" t="s">
        <v>18</v>
      </c>
      <c r="I13" s="29" t="s">
        <v>46</v>
      </c>
      <c r="J13" s="29" t="s">
        <v>20</v>
      </c>
      <c r="K13" s="29" t="s">
        <v>21</v>
      </c>
      <c r="L13" s="29" t="s">
        <v>22</v>
      </c>
      <c r="M13" s="29" t="s">
        <v>23</v>
      </c>
      <c r="N13" s="29" t="s">
        <v>24</v>
      </c>
      <c r="O13" s="30" t="s">
        <v>25</v>
      </c>
    </row>
    <row r="14" spans="1:15" s="10" customFormat="1" ht="35.25" customHeight="1" x14ac:dyDescent="0.25">
      <c r="A14" s="195">
        <v>1</v>
      </c>
      <c r="B14" s="198"/>
      <c r="C14" s="11"/>
      <c r="D14" s="12"/>
      <c r="E14" s="16"/>
      <c r="F14" s="76"/>
      <c r="G14" s="71"/>
      <c r="H14" s="1">
        <f t="shared" ref="H14:H33" si="0">+ROUND(F14*G14,0)</f>
        <v>0</v>
      </c>
      <c r="I14" s="71"/>
      <c r="J14" s="1">
        <f t="shared" ref="J14:J33" si="1">ROUND(F14*I14,0)</f>
        <v>0</v>
      </c>
      <c r="K14" s="1">
        <f>ROUND(F14+H14+J14,0)</f>
        <v>0</v>
      </c>
      <c r="L14" s="1">
        <f t="shared" ref="L14:L33" si="2">ROUND(F14*D14,0)</f>
        <v>0</v>
      </c>
      <c r="M14" s="1">
        <f t="shared" ref="M14:M33" si="3">ROUND(L14*G14,0)</f>
        <v>0</v>
      </c>
      <c r="N14" s="1">
        <f t="shared" ref="N14:N33" si="4">ROUND(L14*I14,0)</f>
        <v>0</v>
      </c>
      <c r="O14" s="32">
        <f t="shared" ref="O14:O33" si="5">ROUND(L14+N14+M14,0)</f>
        <v>0</v>
      </c>
    </row>
    <row r="15" spans="1:15" s="10" customFormat="1" ht="35.25" customHeight="1" x14ac:dyDescent="0.25">
      <c r="A15" s="196"/>
      <c r="B15" s="199"/>
      <c r="C15" s="11"/>
      <c r="D15" s="12"/>
      <c r="E15" s="16"/>
      <c r="F15" s="76"/>
      <c r="G15" s="71"/>
      <c r="H15" s="1">
        <f t="shared" si="0"/>
        <v>0</v>
      </c>
      <c r="I15" s="71"/>
      <c r="J15" s="1">
        <f t="shared" si="1"/>
        <v>0</v>
      </c>
      <c r="K15" s="1">
        <f t="shared" ref="K15:K33" si="6">ROUND(F15+H15+J15,0)</f>
        <v>0</v>
      </c>
      <c r="L15" s="1">
        <f t="shared" si="2"/>
        <v>0</v>
      </c>
      <c r="M15" s="1">
        <f t="shared" si="3"/>
        <v>0</v>
      </c>
      <c r="N15" s="1">
        <f t="shared" si="4"/>
        <v>0</v>
      </c>
      <c r="O15" s="32">
        <f t="shared" si="5"/>
        <v>0</v>
      </c>
    </row>
    <row r="16" spans="1:15" s="10" customFormat="1" ht="35.25" customHeight="1" x14ac:dyDescent="0.25">
      <c r="A16" s="196"/>
      <c r="B16" s="199"/>
      <c r="C16" s="11"/>
      <c r="D16" s="12"/>
      <c r="E16" s="16"/>
      <c r="F16" s="76"/>
      <c r="G16" s="71"/>
      <c r="H16" s="1">
        <f t="shared" si="0"/>
        <v>0</v>
      </c>
      <c r="I16" s="71"/>
      <c r="J16" s="1">
        <f t="shared" si="1"/>
        <v>0</v>
      </c>
      <c r="K16" s="1">
        <f t="shared" si="6"/>
        <v>0</v>
      </c>
      <c r="L16" s="1">
        <f t="shared" si="2"/>
        <v>0</v>
      </c>
      <c r="M16" s="1">
        <f t="shared" si="3"/>
        <v>0</v>
      </c>
      <c r="N16" s="1">
        <f t="shared" si="4"/>
        <v>0</v>
      </c>
      <c r="O16" s="32">
        <f t="shared" si="5"/>
        <v>0</v>
      </c>
    </row>
    <row r="17" spans="1:15" s="10" customFormat="1" ht="35.25" customHeight="1" x14ac:dyDescent="0.25">
      <c r="A17" s="197"/>
      <c r="B17" s="200"/>
      <c r="C17" s="11"/>
      <c r="D17" s="12"/>
      <c r="E17" s="16"/>
      <c r="F17" s="76"/>
      <c r="G17" s="71"/>
      <c r="H17" s="1">
        <f t="shared" si="0"/>
        <v>0</v>
      </c>
      <c r="I17" s="71"/>
      <c r="J17" s="1">
        <f t="shared" si="1"/>
        <v>0</v>
      </c>
      <c r="K17" s="1">
        <f t="shared" si="6"/>
        <v>0</v>
      </c>
      <c r="L17" s="1">
        <f t="shared" si="2"/>
        <v>0</v>
      </c>
      <c r="M17" s="1">
        <f t="shared" si="3"/>
        <v>0</v>
      </c>
      <c r="N17" s="1">
        <f t="shared" si="4"/>
        <v>0</v>
      </c>
      <c r="O17" s="32">
        <f t="shared" si="5"/>
        <v>0</v>
      </c>
    </row>
    <row r="18" spans="1:15" s="10" customFormat="1" ht="35.25" customHeight="1" x14ac:dyDescent="0.25">
      <c r="A18" s="195">
        <v>2</v>
      </c>
      <c r="B18" s="198"/>
      <c r="C18" s="11"/>
      <c r="D18" s="12"/>
      <c r="E18" s="16"/>
      <c r="F18" s="76"/>
      <c r="G18" s="71"/>
      <c r="H18" s="1">
        <f t="shared" si="0"/>
        <v>0</v>
      </c>
      <c r="I18" s="71"/>
      <c r="J18" s="1">
        <f t="shared" si="1"/>
        <v>0</v>
      </c>
      <c r="K18" s="1">
        <f t="shared" si="6"/>
        <v>0</v>
      </c>
      <c r="L18" s="1">
        <f t="shared" si="2"/>
        <v>0</v>
      </c>
      <c r="M18" s="1">
        <f t="shared" si="3"/>
        <v>0</v>
      </c>
      <c r="N18" s="1">
        <f t="shared" si="4"/>
        <v>0</v>
      </c>
      <c r="O18" s="32">
        <f t="shared" si="5"/>
        <v>0</v>
      </c>
    </row>
    <row r="19" spans="1:15" s="10" customFormat="1" ht="35.25" customHeight="1" x14ac:dyDescent="0.25">
      <c r="A19" s="196"/>
      <c r="B19" s="199"/>
      <c r="C19" s="11"/>
      <c r="D19" s="12"/>
      <c r="E19" s="16"/>
      <c r="F19" s="76"/>
      <c r="G19" s="71"/>
      <c r="H19" s="1">
        <f t="shared" si="0"/>
        <v>0</v>
      </c>
      <c r="I19" s="71"/>
      <c r="J19" s="1">
        <f t="shared" si="1"/>
        <v>0</v>
      </c>
      <c r="K19" s="1">
        <f t="shared" si="6"/>
        <v>0</v>
      </c>
      <c r="L19" s="1">
        <f t="shared" si="2"/>
        <v>0</v>
      </c>
      <c r="M19" s="1">
        <f t="shared" si="3"/>
        <v>0</v>
      </c>
      <c r="N19" s="1">
        <f t="shared" si="4"/>
        <v>0</v>
      </c>
      <c r="O19" s="32">
        <f t="shared" si="5"/>
        <v>0</v>
      </c>
    </row>
    <row r="20" spans="1:15" s="10" customFormat="1" ht="35.25" customHeight="1" x14ac:dyDescent="0.25">
      <c r="A20" s="196"/>
      <c r="B20" s="199"/>
      <c r="C20" s="11"/>
      <c r="D20" s="12"/>
      <c r="E20" s="16"/>
      <c r="F20" s="76"/>
      <c r="G20" s="71"/>
      <c r="H20" s="1">
        <f t="shared" si="0"/>
        <v>0</v>
      </c>
      <c r="I20" s="71"/>
      <c r="J20" s="1">
        <f t="shared" si="1"/>
        <v>0</v>
      </c>
      <c r="K20" s="1">
        <f t="shared" si="6"/>
        <v>0</v>
      </c>
      <c r="L20" s="1">
        <f t="shared" si="2"/>
        <v>0</v>
      </c>
      <c r="M20" s="1">
        <f t="shared" si="3"/>
        <v>0</v>
      </c>
      <c r="N20" s="1">
        <f t="shared" si="4"/>
        <v>0</v>
      </c>
      <c r="O20" s="32">
        <f t="shared" si="5"/>
        <v>0</v>
      </c>
    </row>
    <row r="21" spans="1:15" s="10" customFormat="1" ht="35.25" customHeight="1" x14ac:dyDescent="0.25">
      <c r="A21" s="197"/>
      <c r="B21" s="200"/>
      <c r="C21" s="11"/>
      <c r="D21" s="12"/>
      <c r="E21" s="16"/>
      <c r="F21" s="76"/>
      <c r="G21" s="71"/>
      <c r="H21" s="1">
        <f t="shared" si="0"/>
        <v>0</v>
      </c>
      <c r="I21" s="71"/>
      <c r="J21" s="1">
        <f t="shared" si="1"/>
        <v>0</v>
      </c>
      <c r="K21" s="1">
        <f t="shared" si="6"/>
        <v>0</v>
      </c>
      <c r="L21" s="1">
        <f t="shared" si="2"/>
        <v>0</v>
      </c>
      <c r="M21" s="1">
        <f t="shared" si="3"/>
        <v>0</v>
      </c>
      <c r="N21" s="1">
        <f t="shared" si="4"/>
        <v>0</v>
      </c>
      <c r="O21" s="32">
        <f t="shared" si="5"/>
        <v>0</v>
      </c>
    </row>
    <row r="22" spans="1:15" s="10" customFormat="1" ht="35.25" customHeight="1" x14ac:dyDescent="0.25">
      <c r="A22" s="195">
        <v>3</v>
      </c>
      <c r="B22" s="198"/>
      <c r="C22" s="11"/>
      <c r="D22" s="12"/>
      <c r="E22" s="16"/>
      <c r="F22" s="76"/>
      <c r="G22" s="71"/>
      <c r="H22" s="1">
        <f t="shared" si="0"/>
        <v>0</v>
      </c>
      <c r="I22" s="71"/>
      <c r="J22" s="1">
        <f t="shared" si="1"/>
        <v>0</v>
      </c>
      <c r="K22" s="1">
        <f t="shared" si="6"/>
        <v>0</v>
      </c>
      <c r="L22" s="1">
        <f t="shared" si="2"/>
        <v>0</v>
      </c>
      <c r="M22" s="1">
        <f t="shared" si="3"/>
        <v>0</v>
      </c>
      <c r="N22" s="1">
        <f t="shared" si="4"/>
        <v>0</v>
      </c>
      <c r="O22" s="32">
        <f t="shared" si="5"/>
        <v>0</v>
      </c>
    </row>
    <row r="23" spans="1:15" s="10" customFormat="1" ht="35.25" customHeight="1" x14ac:dyDescent="0.25">
      <c r="A23" s="196"/>
      <c r="B23" s="199"/>
      <c r="C23" s="11"/>
      <c r="D23" s="12"/>
      <c r="E23" s="16"/>
      <c r="F23" s="76"/>
      <c r="G23" s="71"/>
      <c r="H23" s="1">
        <f t="shared" si="0"/>
        <v>0</v>
      </c>
      <c r="I23" s="71"/>
      <c r="J23" s="1">
        <f t="shared" si="1"/>
        <v>0</v>
      </c>
      <c r="K23" s="1">
        <f t="shared" si="6"/>
        <v>0</v>
      </c>
      <c r="L23" s="1">
        <f t="shared" si="2"/>
        <v>0</v>
      </c>
      <c r="M23" s="1">
        <f t="shared" si="3"/>
        <v>0</v>
      </c>
      <c r="N23" s="1">
        <f t="shared" si="4"/>
        <v>0</v>
      </c>
      <c r="O23" s="32">
        <f t="shared" si="5"/>
        <v>0</v>
      </c>
    </row>
    <row r="24" spans="1:15" s="10" customFormat="1" ht="35.25" customHeight="1" x14ac:dyDescent="0.25">
      <c r="A24" s="196"/>
      <c r="B24" s="199"/>
      <c r="C24" s="11"/>
      <c r="D24" s="12"/>
      <c r="E24" s="16"/>
      <c r="F24" s="76"/>
      <c r="G24" s="71"/>
      <c r="H24" s="1">
        <f t="shared" si="0"/>
        <v>0</v>
      </c>
      <c r="I24" s="71"/>
      <c r="J24" s="1">
        <f t="shared" si="1"/>
        <v>0</v>
      </c>
      <c r="K24" s="1">
        <f t="shared" si="6"/>
        <v>0</v>
      </c>
      <c r="L24" s="1">
        <f t="shared" si="2"/>
        <v>0</v>
      </c>
      <c r="M24" s="1">
        <f t="shared" si="3"/>
        <v>0</v>
      </c>
      <c r="N24" s="1">
        <f t="shared" si="4"/>
        <v>0</v>
      </c>
      <c r="O24" s="32">
        <f t="shared" si="5"/>
        <v>0</v>
      </c>
    </row>
    <row r="25" spans="1:15" s="10" customFormat="1" ht="35.25" customHeight="1" x14ac:dyDescent="0.25">
      <c r="A25" s="197"/>
      <c r="B25" s="200"/>
      <c r="C25" s="11"/>
      <c r="D25" s="12"/>
      <c r="E25" s="16"/>
      <c r="F25" s="76"/>
      <c r="G25" s="71"/>
      <c r="H25" s="1">
        <f t="shared" si="0"/>
        <v>0</v>
      </c>
      <c r="I25" s="71"/>
      <c r="J25" s="1">
        <f t="shared" si="1"/>
        <v>0</v>
      </c>
      <c r="K25" s="1">
        <f t="shared" si="6"/>
        <v>0</v>
      </c>
      <c r="L25" s="1">
        <f t="shared" si="2"/>
        <v>0</v>
      </c>
      <c r="M25" s="1">
        <f t="shared" si="3"/>
        <v>0</v>
      </c>
      <c r="N25" s="1">
        <f t="shared" si="4"/>
        <v>0</v>
      </c>
      <c r="O25" s="32">
        <f t="shared" si="5"/>
        <v>0</v>
      </c>
    </row>
    <row r="26" spans="1:15" s="10" customFormat="1" ht="35.25" customHeight="1" x14ac:dyDescent="0.25">
      <c r="A26" s="195">
        <v>4</v>
      </c>
      <c r="B26" s="198"/>
      <c r="C26" s="11"/>
      <c r="D26" s="12"/>
      <c r="E26" s="16"/>
      <c r="F26" s="76"/>
      <c r="G26" s="71"/>
      <c r="H26" s="1">
        <f t="shared" si="0"/>
        <v>0</v>
      </c>
      <c r="I26" s="71"/>
      <c r="J26" s="1">
        <f t="shared" si="1"/>
        <v>0</v>
      </c>
      <c r="K26" s="1">
        <f t="shared" si="6"/>
        <v>0</v>
      </c>
      <c r="L26" s="1">
        <f t="shared" si="2"/>
        <v>0</v>
      </c>
      <c r="M26" s="1">
        <f t="shared" si="3"/>
        <v>0</v>
      </c>
      <c r="N26" s="1">
        <f t="shared" si="4"/>
        <v>0</v>
      </c>
      <c r="O26" s="32">
        <f t="shared" si="5"/>
        <v>0</v>
      </c>
    </row>
    <row r="27" spans="1:15" s="10" customFormat="1" ht="35.25" customHeight="1" x14ac:dyDescent="0.25">
      <c r="A27" s="196"/>
      <c r="B27" s="199"/>
      <c r="C27" s="11"/>
      <c r="D27" s="12"/>
      <c r="E27" s="16"/>
      <c r="F27" s="76"/>
      <c r="G27" s="71"/>
      <c r="H27" s="1">
        <f t="shared" si="0"/>
        <v>0</v>
      </c>
      <c r="I27" s="71"/>
      <c r="J27" s="1">
        <f t="shared" si="1"/>
        <v>0</v>
      </c>
      <c r="K27" s="1">
        <f t="shared" si="6"/>
        <v>0</v>
      </c>
      <c r="L27" s="1">
        <f t="shared" si="2"/>
        <v>0</v>
      </c>
      <c r="M27" s="1">
        <f t="shared" si="3"/>
        <v>0</v>
      </c>
      <c r="N27" s="1">
        <f t="shared" si="4"/>
        <v>0</v>
      </c>
      <c r="O27" s="32">
        <f t="shared" si="5"/>
        <v>0</v>
      </c>
    </row>
    <row r="28" spans="1:15" s="10" customFormat="1" ht="35.25" customHeight="1" x14ac:dyDescent="0.25">
      <c r="A28" s="196"/>
      <c r="B28" s="199"/>
      <c r="C28" s="11"/>
      <c r="D28" s="12"/>
      <c r="E28" s="16"/>
      <c r="F28" s="76"/>
      <c r="G28" s="71"/>
      <c r="H28" s="1">
        <f t="shared" si="0"/>
        <v>0</v>
      </c>
      <c r="I28" s="71"/>
      <c r="J28" s="1">
        <f t="shared" si="1"/>
        <v>0</v>
      </c>
      <c r="K28" s="1">
        <f t="shared" si="6"/>
        <v>0</v>
      </c>
      <c r="L28" s="1">
        <f t="shared" si="2"/>
        <v>0</v>
      </c>
      <c r="M28" s="1">
        <f t="shared" si="3"/>
        <v>0</v>
      </c>
      <c r="N28" s="1">
        <f t="shared" si="4"/>
        <v>0</v>
      </c>
      <c r="O28" s="32">
        <f t="shared" si="5"/>
        <v>0</v>
      </c>
    </row>
    <row r="29" spans="1:15" s="10" customFormat="1" ht="35.25" customHeight="1" x14ac:dyDescent="0.25">
      <c r="A29" s="197"/>
      <c r="B29" s="200"/>
      <c r="C29" s="11"/>
      <c r="D29" s="12"/>
      <c r="E29" s="16"/>
      <c r="F29" s="76"/>
      <c r="G29" s="71"/>
      <c r="H29" s="1">
        <f t="shared" si="0"/>
        <v>0</v>
      </c>
      <c r="I29" s="71"/>
      <c r="J29" s="1">
        <f t="shared" si="1"/>
        <v>0</v>
      </c>
      <c r="K29" s="1">
        <f t="shared" si="6"/>
        <v>0</v>
      </c>
      <c r="L29" s="1">
        <f t="shared" si="2"/>
        <v>0</v>
      </c>
      <c r="M29" s="1">
        <f t="shared" si="3"/>
        <v>0</v>
      </c>
      <c r="N29" s="1">
        <f t="shared" si="4"/>
        <v>0</v>
      </c>
      <c r="O29" s="32">
        <f t="shared" si="5"/>
        <v>0</v>
      </c>
    </row>
    <row r="30" spans="1:15" s="10" customFormat="1" ht="35.25" customHeight="1" x14ac:dyDescent="0.25">
      <c r="A30" s="195">
        <v>5</v>
      </c>
      <c r="B30" s="198"/>
      <c r="C30" s="11"/>
      <c r="D30" s="12"/>
      <c r="E30" s="16"/>
      <c r="F30" s="76"/>
      <c r="G30" s="71"/>
      <c r="H30" s="1">
        <f t="shared" si="0"/>
        <v>0</v>
      </c>
      <c r="I30" s="71"/>
      <c r="J30" s="1">
        <f t="shared" si="1"/>
        <v>0</v>
      </c>
      <c r="K30" s="1">
        <f t="shared" si="6"/>
        <v>0</v>
      </c>
      <c r="L30" s="1">
        <f t="shared" si="2"/>
        <v>0</v>
      </c>
      <c r="M30" s="1">
        <f t="shared" si="3"/>
        <v>0</v>
      </c>
      <c r="N30" s="1">
        <f t="shared" si="4"/>
        <v>0</v>
      </c>
      <c r="O30" s="32">
        <f t="shared" si="5"/>
        <v>0</v>
      </c>
    </row>
    <row r="31" spans="1:15" s="10" customFormat="1" ht="35.25" customHeight="1" x14ac:dyDescent="0.25">
      <c r="A31" s="196"/>
      <c r="B31" s="199"/>
      <c r="C31" s="11"/>
      <c r="D31" s="12"/>
      <c r="E31" s="16"/>
      <c r="F31" s="76"/>
      <c r="G31" s="71"/>
      <c r="H31" s="1">
        <f t="shared" si="0"/>
        <v>0</v>
      </c>
      <c r="I31" s="71"/>
      <c r="J31" s="1">
        <f t="shared" si="1"/>
        <v>0</v>
      </c>
      <c r="K31" s="1">
        <f t="shared" si="6"/>
        <v>0</v>
      </c>
      <c r="L31" s="1">
        <f t="shared" si="2"/>
        <v>0</v>
      </c>
      <c r="M31" s="1">
        <f t="shared" si="3"/>
        <v>0</v>
      </c>
      <c r="N31" s="1">
        <f t="shared" si="4"/>
        <v>0</v>
      </c>
      <c r="O31" s="32">
        <f t="shared" si="5"/>
        <v>0</v>
      </c>
    </row>
    <row r="32" spans="1:15" s="10" customFormat="1" ht="35.25" customHeight="1" x14ac:dyDescent="0.25">
      <c r="A32" s="196"/>
      <c r="B32" s="199"/>
      <c r="C32" s="11"/>
      <c r="D32" s="12"/>
      <c r="E32" s="16"/>
      <c r="F32" s="76"/>
      <c r="G32" s="71"/>
      <c r="H32" s="1">
        <f t="shared" si="0"/>
        <v>0</v>
      </c>
      <c r="I32" s="71"/>
      <c r="J32" s="1">
        <f t="shared" si="1"/>
        <v>0</v>
      </c>
      <c r="K32" s="1">
        <f t="shared" si="6"/>
        <v>0</v>
      </c>
      <c r="L32" s="1">
        <f t="shared" si="2"/>
        <v>0</v>
      </c>
      <c r="M32" s="1">
        <f t="shared" si="3"/>
        <v>0</v>
      </c>
      <c r="N32" s="1">
        <f t="shared" si="4"/>
        <v>0</v>
      </c>
      <c r="O32" s="32">
        <f t="shared" si="5"/>
        <v>0</v>
      </c>
    </row>
    <row r="33" spans="1:15" s="10" customFormat="1" ht="35.25" customHeight="1" thickBot="1" x14ac:dyDescent="0.3">
      <c r="A33" s="201"/>
      <c r="B33" s="202"/>
      <c r="C33" s="34"/>
      <c r="D33" s="35"/>
      <c r="E33" s="36"/>
      <c r="F33" s="76"/>
      <c r="G33" s="71"/>
      <c r="H33" s="37">
        <f t="shared" si="0"/>
        <v>0</v>
      </c>
      <c r="I33" s="71"/>
      <c r="J33" s="37">
        <f t="shared" si="1"/>
        <v>0</v>
      </c>
      <c r="K33" s="37">
        <f t="shared" si="6"/>
        <v>0</v>
      </c>
      <c r="L33" s="41">
        <f t="shared" si="2"/>
        <v>0</v>
      </c>
      <c r="M33" s="41">
        <f t="shared" si="3"/>
        <v>0</v>
      </c>
      <c r="N33" s="41">
        <f t="shared" si="4"/>
        <v>0</v>
      </c>
      <c r="O33" s="54">
        <f t="shared" si="5"/>
        <v>0</v>
      </c>
    </row>
    <row r="34" spans="1:15" s="10" customFormat="1" ht="42" customHeight="1" thickBot="1" x14ac:dyDescent="0.3">
      <c r="A34" s="142" t="s">
        <v>26</v>
      </c>
      <c r="B34" s="143"/>
      <c r="C34" s="143"/>
      <c r="D34" s="143"/>
      <c r="E34" s="143"/>
      <c r="F34" s="143"/>
      <c r="G34" s="143"/>
      <c r="H34" s="143"/>
      <c r="I34" s="143"/>
      <c r="J34" s="143"/>
      <c r="K34" s="143"/>
      <c r="L34" s="175" t="s">
        <v>48</v>
      </c>
      <c r="M34" s="176"/>
      <c r="N34" s="176"/>
      <c r="O34" s="60">
        <f>SUMIF(G:G,0%,L:L)+SUMIF(G:G,"",L:L)</f>
        <v>0</v>
      </c>
    </row>
    <row r="35" spans="1:15" s="10" customFormat="1" ht="39" customHeight="1" x14ac:dyDescent="0.25">
      <c r="A35" s="126" t="s">
        <v>78</v>
      </c>
      <c r="B35" s="127"/>
      <c r="C35" s="127"/>
      <c r="D35" s="127"/>
      <c r="E35" s="127"/>
      <c r="F35" s="127"/>
      <c r="G35" s="127"/>
      <c r="H35" s="127"/>
      <c r="I35" s="127"/>
      <c r="J35" s="127"/>
      <c r="K35" s="128"/>
      <c r="L35" s="169" t="s">
        <v>28</v>
      </c>
      <c r="M35" s="170"/>
      <c r="N35" s="170"/>
      <c r="O35" s="61">
        <f>SUMIF(G:G,5%,L:L)</f>
        <v>0</v>
      </c>
    </row>
    <row r="36" spans="1:15" s="10" customFormat="1" ht="30" customHeight="1" x14ac:dyDescent="0.25">
      <c r="A36" s="129"/>
      <c r="B36" s="130"/>
      <c r="C36" s="130"/>
      <c r="D36" s="130"/>
      <c r="E36" s="130"/>
      <c r="F36" s="130"/>
      <c r="G36" s="130"/>
      <c r="H36" s="130"/>
      <c r="I36" s="130"/>
      <c r="J36" s="130"/>
      <c r="K36" s="131"/>
      <c r="L36" s="169" t="s">
        <v>29</v>
      </c>
      <c r="M36" s="170"/>
      <c r="N36" s="170"/>
      <c r="O36" s="61">
        <f>SUMIF(G:G,19%,L:L)</f>
        <v>0</v>
      </c>
    </row>
    <row r="37" spans="1:15" s="10" customFormat="1" ht="30" customHeight="1" x14ac:dyDescent="0.25">
      <c r="A37" s="129"/>
      <c r="B37" s="130"/>
      <c r="C37" s="130"/>
      <c r="D37" s="130"/>
      <c r="E37" s="130"/>
      <c r="F37" s="130"/>
      <c r="G37" s="130"/>
      <c r="H37" s="130"/>
      <c r="I37" s="130"/>
      <c r="J37" s="130"/>
      <c r="K37" s="131"/>
      <c r="L37" s="167" t="s">
        <v>22</v>
      </c>
      <c r="M37" s="168"/>
      <c r="N37" s="168"/>
      <c r="O37" s="62">
        <f>SUM(O34:O36)</f>
        <v>0</v>
      </c>
    </row>
    <row r="38" spans="1:15" s="10" customFormat="1" ht="30" customHeight="1" x14ac:dyDescent="0.25">
      <c r="A38" s="129"/>
      <c r="B38" s="130"/>
      <c r="C38" s="130"/>
      <c r="D38" s="130"/>
      <c r="E38" s="130"/>
      <c r="F38" s="130"/>
      <c r="G38" s="130"/>
      <c r="H38" s="130"/>
      <c r="I38" s="130"/>
      <c r="J38" s="130"/>
      <c r="K38" s="131"/>
      <c r="L38" s="165" t="s">
        <v>30</v>
      </c>
      <c r="M38" s="166"/>
      <c r="N38" s="166"/>
      <c r="O38" s="63">
        <f>ROUND(O35*5%,0)</f>
        <v>0</v>
      </c>
    </row>
    <row r="39" spans="1:15" s="10" customFormat="1" ht="30" customHeight="1" x14ac:dyDescent="0.25">
      <c r="A39" s="129"/>
      <c r="B39" s="130"/>
      <c r="C39" s="130"/>
      <c r="D39" s="130"/>
      <c r="E39" s="130"/>
      <c r="F39" s="130"/>
      <c r="G39" s="130"/>
      <c r="H39" s="130"/>
      <c r="I39" s="130"/>
      <c r="J39" s="130"/>
      <c r="K39" s="131"/>
      <c r="L39" s="165" t="s">
        <v>31</v>
      </c>
      <c r="M39" s="166"/>
      <c r="N39" s="166"/>
      <c r="O39" s="61">
        <f>ROUND(O36*19%,0)</f>
        <v>0</v>
      </c>
    </row>
    <row r="40" spans="1:15" s="10" customFormat="1" ht="30" customHeight="1" x14ac:dyDescent="0.25">
      <c r="A40" s="129"/>
      <c r="B40" s="130"/>
      <c r="C40" s="130"/>
      <c r="D40" s="130"/>
      <c r="E40" s="130"/>
      <c r="F40" s="130"/>
      <c r="G40" s="130"/>
      <c r="H40" s="130"/>
      <c r="I40" s="130"/>
      <c r="J40" s="130"/>
      <c r="K40" s="131"/>
      <c r="L40" s="167" t="s">
        <v>32</v>
      </c>
      <c r="M40" s="168"/>
      <c r="N40" s="168"/>
      <c r="O40" s="62">
        <f>SUM(O38:O39)</f>
        <v>0</v>
      </c>
    </row>
    <row r="41" spans="1:15" s="10" customFormat="1" ht="30" customHeight="1" x14ac:dyDescent="0.25">
      <c r="A41" s="129"/>
      <c r="B41" s="130"/>
      <c r="C41" s="130"/>
      <c r="D41" s="130"/>
      <c r="E41" s="130"/>
      <c r="F41" s="130"/>
      <c r="G41" s="130"/>
      <c r="H41" s="130"/>
      <c r="I41" s="130"/>
      <c r="J41" s="130"/>
      <c r="K41" s="131"/>
      <c r="L41" s="169" t="s">
        <v>33</v>
      </c>
      <c r="M41" s="170"/>
      <c r="N41" s="170"/>
      <c r="O41" s="61">
        <f>SUMIF(I:I,8%,N:N)</f>
        <v>0</v>
      </c>
    </row>
    <row r="42" spans="1:15" s="10" customFormat="1" ht="37.5" customHeight="1" x14ac:dyDescent="0.25">
      <c r="A42" s="129"/>
      <c r="B42" s="130"/>
      <c r="C42" s="130"/>
      <c r="D42" s="130"/>
      <c r="E42" s="130"/>
      <c r="F42" s="130"/>
      <c r="G42" s="130"/>
      <c r="H42" s="130"/>
      <c r="I42" s="130"/>
      <c r="J42" s="130"/>
      <c r="K42" s="131"/>
      <c r="L42" s="171" t="s">
        <v>34</v>
      </c>
      <c r="M42" s="172"/>
      <c r="N42" s="172"/>
      <c r="O42" s="62">
        <f>SUM(O41)</f>
        <v>0</v>
      </c>
    </row>
    <row r="43" spans="1:15" s="10" customFormat="1" ht="44.25" customHeight="1" thickBot="1" x14ac:dyDescent="0.3">
      <c r="A43" s="132"/>
      <c r="B43" s="133"/>
      <c r="C43" s="133"/>
      <c r="D43" s="133"/>
      <c r="E43" s="133"/>
      <c r="F43" s="133"/>
      <c r="G43" s="133"/>
      <c r="H43" s="133"/>
      <c r="I43" s="133"/>
      <c r="J43" s="133"/>
      <c r="K43" s="134"/>
      <c r="L43" s="173" t="s">
        <v>35</v>
      </c>
      <c r="M43" s="174"/>
      <c r="N43" s="174"/>
      <c r="O43" s="64">
        <f>+O37+O40+O42</f>
        <v>0</v>
      </c>
    </row>
    <row r="45" spans="1:15" ht="50.1" customHeight="1" x14ac:dyDescent="0.25">
      <c r="B45" s="204"/>
      <c r="C45" s="204"/>
      <c r="D45" s="204"/>
    </row>
    <row r="46" spans="1:15" x14ac:dyDescent="0.25">
      <c r="B46" s="203" t="s">
        <v>36</v>
      </c>
      <c r="C46" s="203"/>
      <c r="D46" s="203"/>
    </row>
    <row r="48" spans="1:15" x14ac:dyDescent="0.25">
      <c r="A48" s="53" t="s">
        <v>37</v>
      </c>
      <c r="B48" s="13"/>
    </row>
    <row r="49" spans="1:16" x14ac:dyDescent="0.25">
      <c r="A49" s="112" t="s">
        <v>38</v>
      </c>
      <c r="B49" s="112"/>
      <c r="C49" s="112"/>
      <c r="D49" s="112"/>
      <c r="E49" s="112"/>
      <c r="F49" s="112"/>
      <c r="G49" s="112"/>
      <c r="H49" s="112"/>
      <c r="I49" s="112"/>
      <c r="J49" s="112"/>
      <c r="K49" s="112"/>
      <c r="L49" s="112"/>
      <c r="M49" s="112"/>
      <c r="N49" s="112"/>
      <c r="O49" s="112"/>
      <c r="P49" s="2"/>
    </row>
    <row r="50" spans="1:16" ht="15" customHeight="1" x14ac:dyDescent="0.25">
      <c r="A50" s="111" t="s">
        <v>39</v>
      </c>
      <c r="B50" s="111"/>
      <c r="C50" s="111"/>
      <c r="D50" s="111"/>
      <c r="E50" s="111"/>
      <c r="F50" s="111"/>
      <c r="G50" s="111"/>
      <c r="H50" s="111"/>
      <c r="I50" s="111"/>
      <c r="J50" s="111"/>
      <c r="K50" s="111"/>
      <c r="L50" s="111"/>
      <c r="M50" s="111"/>
      <c r="N50" s="111"/>
      <c r="O50" s="111"/>
      <c r="P50" s="65"/>
    </row>
    <row r="51" spans="1:16" x14ac:dyDescent="0.25">
      <c r="A51" s="158" t="s">
        <v>40</v>
      </c>
      <c r="B51" s="158"/>
      <c r="C51" s="158"/>
      <c r="D51" s="158"/>
      <c r="E51" s="158"/>
      <c r="F51" s="158"/>
      <c r="G51" s="158"/>
      <c r="H51" s="158"/>
      <c r="I51" s="158"/>
      <c r="J51" s="158"/>
      <c r="K51" s="158"/>
      <c r="L51" s="158"/>
      <c r="M51" s="158"/>
      <c r="N51" s="158"/>
      <c r="O51" s="158"/>
      <c r="P51" s="5"/>
    </row>
    <row r="52" spans="1:16" x14ac:dyDescent="0.25">
      <c r="A52" s="158" t="s">
        <v>41</v>
      </c>
      <c r="B52" s="158"/>
      <c r="C52" s="158"/>
      <c r="D52" s="158"/>
      <c r="E52" s="158"/>
      <c r="F52" s="158"/>
      <c r="G52" s="158"/>
      <c r="H52" s="158"/>
      <c r="I52" s="158"/>
      <c r="J52" s="158"/>
      <c r="K52" s="158"/>
      <c r="L52" s="158"/>
      <c r="M52" s="158"/>
      <c r="N52" s="158"/>
      <c r="O52" s="158"/>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6" bestFit="1" customWidth="1"/>
    <col min="6" max="6" width="15" style="50" bestFit="1" customWidth="1"/>
  </cols>
  <sheetData>
    <row r="6" spans="2:6" x14ac:dyDescent="0.25">
      <c r="B6" s="18" t="s">
        <v>9</v>
      </c>
      <c r="D6" s="44" t="s">
        <v>56</v>
      </c>
      <c r="F6" s="47" t="s">
        <v>57</v>
      </c>
    </row>
    <row r="7" spans="2:6" x14ac:dyDescent="0.25">
      <c r="B7" s="2" t="s">
        <v>58</v>
      </c>
      <c r="D7" s="45">
        <v>0</v>
      </c>
      <c r="F7" s="48">
        <v>0.08</v>
      </c>
    </row>
    <row r="8" spans="2:6" x14ac:dyDescent="0.25">
      <c r="B8" s="2" t="s">
        <v>59</v>
      </c>
      <c r="D8" s="45">
        <v>0.05</v>
      </c>
      <c r="F8" s="49">
        <v>0</v>
      </c>
    </row>
    <row r="9" spans="2:6" x14ac:dyDescent="0.25">
      <c r="B9" s="2" t="s">
        <v>60</v>
      </c>
      <c r="D9" s="45">
        <v>0.19</v>
      </c>
    </row>
    <row r="10" spans="2:6" x14ac:dyDescent="0.25">
      <c r="D10" s="4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zoomScale="90" zoomScaleNormal="90" zoomScaleSheetLayoutView="85" workbookViewId="0">
      <selection activeCell="H20" sqref="H20"/>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14"/>
      <c r="B2" s="116" t="s">
        <v>0</v>
      </c>
      <c r="C2" s="116"/>
      <c r="D2" s="116"/>
      <c r="E2" s="116"/>
      <c r="F2" s="116"/>
      <c r="G2" s="116"/>
      <c r="H2" s="116"/>
      <c r="I2" s="116"/>
      <c r="J2" s="116"/>
      <c r="K2" s="116"/>
      <c r="L2" s="66" t="s">
        <v>1</v>
      </c>
    </row>
    <row r="3" spans="1:16" ht="15.75" customHeight="1" x14ac:dyDescent="0.25">
      <c r="A3" s="114"/>
      <c r="B3" s="116" t="s">
        <v>2</v>
      </c>
      <c r="C3" s="116"/>
      <c r="D3" s="116"/>
      <c r="E3" s="116"/>
      <c r="F3" s="116"/>
      <c r="G3" s="116"/>
      <c r="H3" s="116"/>
      <c r="I3" s="116"/>
      <c r="J3" s="116"/>
      <c r="K3" s="116"/>
      <c r="L3" s="66" t="s">
        <v>3</v>
      </c>
    </row>
    <row r="4" spans="1:16" ht="15" customHeight="1" x14ac:dyDescent="0.25">
      <c r="A4" s="114"/>
      <c r="B4" s="116" t="s">
        <v>4</v>
      </c>
      <c r="C4" s="116"/>
      <c r="D4" s="116"/>
      <c r="E4" s="116"/>
      <c r="F4" s="116"/>
      <c r="G4" s="116"/>
      <c r="H4" s="116"/>
      <c r="I4" s="116"/>
      <c r="J4" s="116"/>
      <c r="K4" s="116"/>
      <c r="L4" s="66" t="s">
        <v>72</v>
      </c>
    </row>
    <row r="5" spans="1:16" ht="15" customHeight="1" x14ac:dyDescent="0.25">
      <c r="A5" s="114"/>
      <c r="B5" s="116"/>
      <c r="C5" s="116"/>
      <c r="D5" s="116"/>
      <c r="E5" s="116"/>
      <c r="F5" s="116"/>
      <c r="G5" s="116"/>
      <c r="H5" s="116"/>
      <c r="I5" s="116"/>
      <c r="J5" s="116"/>
      <c r="K5" s="116"/>
      <c r="L5" s="66" t="s">
        <v>77</v>
      </c>
    </row>
    <row r="7" spans="1:16" x14ac:dyDescent="0.25">
      <c r="A7" s="5" t="s">
        <v>5</v>
      </c>
      <c r="K7" s="2"/>
      <c r="P7" s="57"/>
    </row>
    <row r="8" spans="1:16" ht="9.9499999999999993" customHeight="1" x14ac:dyDescent="0.25">
      <c r="A8" s="6"/>
      <c r="K8" s="2"/>
      <c r="P8" s="57"/>
    </row>
    <row r="9" spans="1:16" ht="30" customHeight="1" x14ac:dyDescent="0.25">
      <c r="A9" s="219" t="s">
        <v>6</v>
      </c>
      <c r="B9" s="220"/>
      <c r="C9" s="55"/>
      <c r="D9" s="39" t="s">
        <v>7</v>
      </c>
      <c r="E9" s="159"/>
      <c r="F9" s="160"/>
      <c r="G9" s="161"/>
      <c r="H9" s="56"/>
      <c r="I9" s="9" t="s">
        <v>8</v>
      </c>
      <c r="J9" s="119"/>
      <c r="K9" s="120"/>
      <c r="L9" s="2"/>
      <c r="N9" s="22"/>
      <c r="P9" s="80"/>
    </row>
    <row r="10" spans="1:16" ht="8.25" customHeight="1" x14ac:dyDescent="0.25">
      <c r="A10" s="221"/>
      <c r="B10" s="222"/>
      <c r="C10" s="55"/>
      <c r="E10" s="8"/>
      <c r="F10" s="8"/>
      <c r="K10" s="2"/>
      <c r="N10" s="8"/>
      <c r="O10" s="2"/>
      <c r="P10" s="57"/>
    </row>
    <row r="11" spans="1:16" ht="30" customHeight="1" x14ac:dyDescent="0.25">
      <c r="A11" s="223"/>
      <c r="B11" s="224"/>
      <c r="C11" s="55"/>
      <c r="D11" s="39" t="s">
        <v>9</v>
      </c>
      <c r="E11" s="123"/>
      <c r="F11" s="124"/>
      <c r="G11" s="125"/>
      <c r="H11" s="19"/>
      <c r="I11" s="9" t="s">
        <v>10</v>
      </c>
      <c r="J11" s="117"/>
      <c r="K11" s="118"/>
      <c r="L11" s="2"/>
      <c r="N11" s="22"/>
      <c r="P11" s="58"/>
    </row>
    <row r="12" spans="1:16" ht="9.9499999999999993" customHeight="1" thickBot="1" x14ac:dyDescent="0.3">
      <c r="P12" s="57"/>
    </row>
    <row r="13" spans="1:16" s="10" customFormat="1" ht="34.5" customHeight="1" x14ac:dyDescent="0.25">
      <c r="A13" s="27" t="s">
        <v>11</v>
      </c>
      <c r="B13" s="249" t="s">
        <v>61</v>
      </c>
      <c r="C13" s="250"/>
      <c r="D13" s="250"/>
      <c r="E13" s="250"/>
      <c r="F13" s="251"/>
      <c r="G13" s="28" t="s">
        <v>15</v>
      </c>
      <c r="H13" s="28" t="s">
        <v>14</v>
      </c>
      <c r="I13" s="246" t="s">
        <v>16</v>
      </c>
      <c r="J13" s="247"/>
      <c r="K13" s="248"/>
      <c r="L13" s="30" t="s">
        <v>22</v>
      </c>
      <c r="P13" s="81"/>
    </row>
    <row r="14" spans="1:16" s="10" customFormat="1" x14ac:dyDescent="0.25">
      <c r="A14" s="42">
        <v>1</v>
      </c>
      <c r="B14" s="225"/>
      <c r="C14" s="225"/>
      <c r="D14" s="225"/>
      <c r="E14" s="225"/>
      <c r="F14" s="225"/>
      <c r="G14" s="82"/>
      <c r="H14" s="83"/>
      <c r="I14" s="226"/>
      <c r="J14" s="227"/>
      <c r="K14" s="228"/>
      <c r="L14" s="32">
        <f>ROUND(H14*I14,0)</f>
        <v>0</v>
      </c>
    </row>
    <row r="15" spans="1:16" s="10" customFormat="1" x14ac:dyDescent="0.25">
      <c r="A15" s="42">
        <v>2</v>
      </c>
      <c r="B15" s="225"/>
      <c r="C15" s="225"/>
      <c r="D15" s="225"/>
      <c r="E15" s="225"/>
      <c r="F15" s="225"/>
      <c r="G15" s="82"/>
      <c r="H15" s="83"/>
      <c r="I15" s="226"/>
      <c r="J15" s="227"/>
      <c r="K15" s="228"/>
      <c r="L15" s="32">
        <f t="shared" ref="L15:L78" si="0">ROUND(H15*I15,0)</f>
        <v>0</v>
      </c>
    </row>
    <row r="16" spans="1:16" s="10" customFormat="1" x14ac:dyDescent="0.25">
      <c r="A16" s="42">
        <v>3</v>
      </c>
      <c r="B16" s="225"/>
      <c r="C16" s="225"/>
      <c r="D16" s="225"/>
      <c r="E16" s="225"/>
      <c r="F16" s="225"/>
      <c r="G16" s="82"/>
      <c r="H16" s="83"/>
      <c r="I16" s="226"/>
      <c r="J16" s="227"/>
      <c r="K16" s="228"/>
      <c r="L16" s="32">
        <f t="shared" si="0"/>
        <v>0</v>
      </c>
    </row>
    <row r="17" spans="1:12" s="10" customFormat="1" x14ac:dyDescent="0.25">
      <c r="A17" s="42">
        <v>4</v>
      </c>
      <c r="B17" s="225"/>
      <c r="C17" s="225"/>
      <c r="D17" s="225"/>
      <c r="E17" s="225"/>
      <c r="F17" s="225"/>
      <c r="G17" s="82"/>
      <c r="H17" s="83"/>
      <c r="I17" s="226"/>
      <c r="J17" s="227"/>
      <c r="K17" s="228"/>
      <c r="L17" s="32">
        <f t="shared" si="0"/>
        <v>0</v>
      </c>
    </row>
    <row r="18" spans="1:12" s="10" customFormat="1" x14ac:dyDescent="0.25">
      <c r="A18" s="42">
        <v>5</v>
      </c>
      <c r="B18" s="225"/>
      <c r="C18" s="225"/>
      <c r="D18" s="225"/>
      <c r="E18" s="225"/>
      <c r="F18" s="225"/>
      <c r="G18" s="82"/>
      <c r="H18" s="83"/>
      <c r="I18" s="226"/>
      <c r="J18" s="227"/>
      <c r="K18" s="228"/>
      <c r="L18" s="32">
        <f t="shared" si="0"/>
        <v>0</v>
      </c>
    </row>
    <row r="19" spans="1:12" s="10" customFormat="1" x14ac:dyDescent="0.25">
      <c r="A19" s="42">
        <v>6</v>
      </c>
      <c r="B19" s="225"/>
      <c r="C19" s="225"/>
      <c r="D19" s="225"/>
      <c r="E19" s="225"/>
      <c r="F19" s="225"/>
      <c r="G19" s="82"/>
      <c r="H19" s="83"/>
      <c r="I19" s="226"/>
      <c r="J19" s="227"/>
      <c r="K19" s="228"/>
      <c r="L19" s="32">
        <f t="shared" si="0"/>
        <v>0</v>
      </c>
    </row>
    <row r="20" spans="1:12" s="10" customFormat="1" x14ac:dyDescent="0.25">
      <c r="A20" s="42">
        <v>7</v>
      </c>
      <c r="B20" s="225"/>
      <c r="C20" s="225"/>
      <c r="D20" s="225"/>
      <c r="E20" s="225"/>
      <c r="F20" s="225"/>
      <c r="G20" s="82"/>
      <c r="H20" s="83"/>
      <c r="I20" s="226"/>
      <c r="J20" s="227"/>
      <c r="K20" s="228"/>
      <c r="L20" s="32">
        <f t="shared" si="0"/>
        <v>0</v>
      </c>
    </row>
    <row r="21" spans="1:12" s="10" customFormat="1" x14ac:dyDescent="0.25">
      <c r="A21" s="42">
        <v>8</v>
      </c>
      <c r="B21" s="225"/>
      <c r="C21" s="225"/>
      <c r="D21" s="225"/>
      <c r="E21" s="225"/>
      <c r="F21" s="225"/>
      <c r="G21" s="82"/>
      <c r="H21" s="83"/>
      <c r="I21" s="226"/>
      <c r="J21" s="227"/>
      <c r="K21" s="228"/>
      <c r="L21" s="32">
        <f t="shared" si="0"/>
        <v>0</v>
      </c>
    </row>
    <row r="22" spans="1:12" s="10" customFormat="1" x14ac:dyDescent="0.25">
      <c r="A22" s="42">
        <v>9</v>
      </c>
      <c r="B22" s="225"/>
      <c r="C22" s="225"/>
      <c r="D22" s="225"/>
      <c r="E22" s="225"/>
      <c r="F22" s="225"/>
      <c r="G22" s="82"/>
      <c r="H22" s="83"/>
      <c r="I22" s="226"/>
      <c r="J22" s="227"/>
      <c r="K22" s="228"/>
      <c r="L22" s="32">
        <f t="shared" si="0"/>
        <v>0</v>
      </c>
    </row>
    <row r="23" spans="1:12" s="10" customFormat="1" x14ac:dyDescent="0.25">
      <c r="A23" s="42">
        <v>10</v>
      </c>
      <c r="B23" s="225"/>
      <c r="C23" s="225"/>
      <c r="D23" s="225"/>
      <c r="E23" s="225"/>
      <c r="F23" s="225"/>
      <c r="G23" s="82"/>
      <c r="H23" s="83"/>
      <c r="I23" s="226"/>
      <c r="J23" s="227"/>
      <c r="K23" s="228"/>
      <c r="L23" s="32">
        <f t="shared" si="0"/>
        <v>0</v>
      </c>
    </row>
    <row r="24" spans="1:12" s="10" customFormat="1" x14ac:dyDescent="0.25">
      <c r="A24" s="42">
        <v>11</v>
      </c>
      <c r="B24" s="225"/>
      <c r="C24" s="225"/>
      <c r="D24" s="225"/>
      <c r="E24" s="225"/>
      <c r="F24" s="225"/>
      <c r="G24" s="82"/>
      <c r="H24" s="83"/>
      <c r="I24" s="226"/>
      <c r="J24" s="227"/>
      <c r="K24" s="228"/>
      <c r="L24" s="32">
        <f t="shared" si="0"/>
        <v>0</v>
      </c>
    </row>
    <row r="25" spans="1:12" s="10" customFormat="1" x14ac:dyDescent="0.25">
      <c r="A25" s="42">
        <v>12</v>
      </c>
      <c r="B25" s="225"/>
      <c r="C25" s="225"/>
      <c r="D25" s="225"/>
      <c r="E25" s="225"/>
      <c r="F25" s="225"/>
      <c r="G25" s="82"/>
      <c r="H25" s="83"/>
      <c r="I25" s="226"/>
      <c r="J25" s="227"/>
      <c r="K25" s="228"/>
      <c r="L25" s="32">
        <f t="shared" si="0"/>
        <v>0</v>
      </c>
    </row>
    <row r="26" spans="1:12" s="10" customFormat="1" x14ac:dyDescent="0.25">
      <c r="A26" s="42">
        <v>13</v>
      </c>
      <c r="B26" s="225"/>
      <c r="C26" s="225"/>
      <c r="D26" s="225"/>
      <c r="E26" s="225"/>
      <c r="F26" s="225"/>
      <c r="G26" s="82"/>
      <c r="H26" s="83"/>
      <c r="I26" s="226"/>
      <c r="J26" s="227"/>
      <c r="K26" s="228"/>
      <c r="L26" s="32">
        <f t="shared" si="0"/>
        <v>0</v>
      </c>
    </row>
    <row r="27" spans="1:12" s="10" customFormat="1" x14ac:dyDescent="0.25">
      <c r="A27" s="42">
        <v>14</v>
      </c>
      <c r="B27" s="225"/>
      <c r="C27" s="225"/>
      <c r="D27" s="225"/>
      <c r="E27" s="225"/>
      <c r="F27" s="225"/>
      <c r="G27" s="82"/>
      <c r="H27" s="83"/>
      <c r="I27" s="226"/>
      <c r="J27" s="227"/>
      <c r="K27" s="228"/>
      <c r="L27" s="32">
        <f t="shared" si="0"/>
        <v>0</v>
      </c>
    </row>
    <row r="28" spans="1:12" s="10" customFormat="1" x14ac:dyDescent="0.25">
      <c r="A28" s="42">
        <v>15</v>
      </c>
      <c r="B28" s="225"/>
      <c r="C28" s="225"/>
      <c r="D28" s="225"/>
      <c r="E28" s="225"/>
      <c r="F28" s="225"/>
      <c r="G28" s="82"/>
      <c r="H28" s="83"/>
      <c r="I28" s="226"/>
      <c r="J28" s="227"/>
      <c r="K28" s="228"/>
      <c r="L28" s="32">
        <f t="shared" si="0"/>
        <v>0</v>
      </c>
    </row>
    <row r="29" spans="1:12" s="10" customFormat="1" x14ac:dyDescent="0.25">
      <c r="A29" s="42">
        <v>16</v>
      </c>
      <c r="B29" s="225"/>
      <c r="C29" s="225"/>
      <c r="D29" s="225"/>
      <c r="E29" s="225"/>
      <c r="F29" s="225"/>
      <c r="G29" s="82"/>
      <c r="H29" s="83"/>
      <c r="I29" s="226"/>
      <c r="J29" s="227"/>
      <c r="K29" s="228"/>
      <c r="L29" s="32">
        <f t="shared" si="0"/>
        <v>0</v>
      </c>
    </row>
    <row r="30" spans="1:12" s="10" customFormat="1" x14ac:dyDescent="0.25">
      <c r="A30" s="42">
        <v>17</v>
      </c>
      <c r="B30" s="225"/>
      <c r="C30" s="225"/>
      <c r="D30" s="225"/>
      <c r="E30" s="225"/>
      <c r="F30" s="225"/>
      <c r="G30" s="82"/>
      <c r="H30" s="83"/>
      <c r="I30" s="226"/>
      <c r="J30" s="227"/>
      <c r="K30" s="228"/>
      <c r="L30" s="32">
        <f t="shared" si="0"/>
        <v>0</v>
      </c>
    </row>
    <row r="31" spans="1:12" s="10" customFormat="1" x14ac:dyDescent="0.25">
      <c r="A31" s="42">
        <v>18</v>
      </c>
      <c r="B31" s="225"/>
      <c r="C31" s="225"/>
      <c r="D31" s="225"/>
      <c r="E31" s="225"/>
      <c r="F31" s="225"/>
      <c r="G31" s="82"/>
      <c r="H31" s="83"/>
      <c r="I31" s="226"/>
      <c r="J31" s="227"/>
      <c r="K31" s="228"/>
      <c r="L31" s="32">
        <f t="shared" si="0"/>
        <v>0</v>
      </c>
    </row>
    <row r="32" spans="1:12" s="10" customFormat="1" x14ac:dyDescent="0.25">
      <c r="A32" s="42">
        <v>19</v>
      </c>
      <c r="B32" s="225"/>
      <c r="C32" s="225"/>
      <c r="D32" s="225"/>
      <c r="E32" s="225"/>
      <c r="F32" s="225"/>
      <c r="G32" s="82"/>
      <c r="H32" s="83"/>
      <c r="I32" s="226"/>
      <c r="J32" s="227"/>
      <c r="K32" s="228"/>
      <c r="L32" s="32">
        <f t="shared" si="0"/>
        <v>0</v>
      </c>
    </row>
    <row r="33" spans="1:12" s="10" customFormat="1" x14ac:dyDescent="0.25">
      <c r="A33" s="42">
        <v>20</v>
      </c>
      <c r="B33" s="225"/>
      <c r="C33" s="225"/>
      <c r="D33" s="225"/>
      <c r="E33" s="225"/>
      <c r="F33" s="225"/>
      <c r="G33" s="82"/>
      <c r="H33" s="83"/>
      <c r="I33" s="226"/>
      <c r="J33" s="227"/>
      <c r="K33" s="228"/>
      <c r="L33" s="32">
        <f t="shared" si="0"/>
        <v>0</v>
      </c>
    </row>
    <row r="34" spans="1:12" s="10" customFormat="1" x14ac:dyDescent="0.25">
      <c r="A34" s="42">
        <v>21</v>
      </c>
      <c r="B34" s="225"/>
      <c r="C34" s="225"/>
      <c r="D34" s="225"/>
      <c r="E34" s="225"/>
      <c r="F34" s="225"/>
      <c r="G34" s="82"/>
      <c r="H34" s="83"/>
      <c r="I34" s="226"/>
      <c r="J34" s="227"/>
      <c r="K34" s="228"/>
      <c r="L34" s="32">
        <f t="shared" si="0"/>
        <v>0</v>
      </c>
    </row>
    <row r="35" spans="1:12" s="10" customFormat="1" x14ac:dyDescent="0.25">
      <c r="A35" s="42">
        <v>22</v>
      </c>
      <c r="B35" s="225"/>
      <c r="C35" s="225"/>
      <c r="D35" s="225"/>
      <c r="E35" s="225"/>
      <c r="F35" s="225"/>
      <c r="G35" s="82"/>
      <c r="H35" s="83"/>
      <c r="I35" s="226"/>
      <c r="J35" s="227"/>
      <c r="K35" s="228"/>
      <c r="L35" s="32">
        <f t="shared" si="0"/>
        <v>0</v>
      </c>
    </row>
    <row r="36" spans="1:12" s="10" customFormat="1" x14ac:dyDescent="0.25">
      <c r="A36" s="42">
        <v>23</v>
      </c>
      <c r="B36" s="225"/>
      <c r="C36" s="225"/>
      <c r="D36" s="225"/>
      <c r="E36" s="225"/>
      <c r="F36" s="225"/>
      <c r="G36" s="82"/>
      <c r="H36" s="83"/>
      <c r="I36" s="226"/>
      <c r="J36" s="227"/>
      <c r="K36" s="228"/>
      <c r="L36" s="32">
        <f t="shared" si="0"/>
        <v>0</v>
      </c>
    </row>
    <row r="37" spans="1:12" s="10" customFormat="1" x14ac:dyDescent="0.25">
      <c r="A37" s="42">
        <v>24</v>
      </c>
      <c r="B37" s="225"/>
      <c r="C37" s="225"/>
      <c r="D37" s="225"/>
      <c r="E37" s="225"/>
      <c r="F37" s="225"/>
      <c r="G37" s="82"/>
      <c r="H37" s="83"/>
      <c r="I37" s="226"/>
      <c r="J37" s="227"/>
      <c r="K37" s="228"/>
      <c r="L37" s="32">
        <f t="shared" si="0"/>
        <v>0</v>
      </c>
    </row>
    <row r="38" spans="1:12" s="10" customFormat="1" x14ac:dyDescent="0.25">
      <c r="A38" s="42">
        <v>25</v>
      </c>
      <c r="B38" s="225"/>
      <c r="C38" s="225"/>
      <c r="D38" s="225"/>
      <c r="E38" s="225"/>
      <c r="F38" s="225"/>
      <c r="G38" s="82"/>
      <c r="H38" s="83"/>
      <c r="I38" s="226"/>
      <c r="J38" s="227"/>
      <c r="K38" s="228"/>
      <c r="L38" s="32">
        <f t="shared" si="0"/>
        <v>0</v>
      </c>
    </row>
    <row r="39" spans="1:12" s="10" customFormat="1" x14ac:dyDescent="0.25">
      <c r="A39" s="42">
        <v>26</v>
      </c>
      <c r="B39" s="225"/>
      <c r="C39" s="225"/>
      <c r="D39" s="225"/>
      <c r="E39" s="225"/>
      <c r="F39" s="225"/>
      <c r="G39" s="82"/>
      <c r="H39" s="83"/>
      <c r="I39" s="226"/>
      <c r="J39" s="227"/>
      <c r="K39" s="228"/>
      <c r="L39" s="32">
        <f t="shared" si="0"/>
        <v>0</v>
      </c>
    </row>
    <row r="40" spans="1:12" s="10" customFormat="1" x14ac:dyDescent="0.25">
      <c r="A40" s="42">
        <v>27</v>
      </c>
      <c r="B40" s="225"/>
      <c r="C40" s="225"/>
      <c r="D40" s="225"/>
      <c r="E40" s="225"/>
      <c r="F40" s="225"/>
      <c r="G40" s="82"/>
      <c r="H40" s="83"/>
      <c r="I40" s="226"/>
      <c r="J40" s="227"/>
      <c r="K40" s="228"/>
      <c r="L40" s="32">
        <f t="shared" si="0"/>
        <v>0</v>
      </c>
    </row>
    <row r="41" spans="1:12" s="10" customFormat="1" x14ac:dyDescent="0.25">
      <c r="A41" s="42">
        <v>28</v>
      </c>
      <c r="B41" s="225"/>
      <c r="C41" s="225"/>
      <c r="D41" s="225"/>
      <c r="E41" s="225"/>
      <c r="F41" s="225"/>
      <c r="G41" s="82"/>
      <c r="H41" s="83"/>
      <c r="I41" s="226"/>
      <c r="J41" s="227"/>
      <c r="K41" s="228"/>
      <c r="L41" s="32">
        <f t="shared" si="0"/>
        <v>0</v>
      </c>
    </row>
    <row r="42" spans="1:12" s="10" customFormat="1" x14ac:dyDescent="0.25">
      <c r="A42" s="42">
        <v>29</v>
      </c>
      <c r="B42" s="225"/>
      <c r="C42" s="225"/>
      <c r="D42" s="225"/>
      <c r="E42" s="225"/>
      <c r="F42" s="225"/>
      <c r="G42" s="82"/>
      <c r="H42" s="83"/>
      <c r="I42" s="226"/>
      <c r="J42" s="227"/>
      <c r="K42" s="228"/>
      <c r="L42" s="32">
        <f t="shared" si="0"/>
        <v>0</v>
      </c>
    </row>
    <row r="43" spans="1:12" s="10" customFormat="1" x14ac:dyDescent="0.25">
      <c r="A43" s="42">
        <v>30</v>
      </c>
      <c r="B43" s="225"/>
      <c r="C43" s="225"/>
      <c r="D43" s="225"/>
      <c r="E43" s="225"/>
      <c r="F43" s="225"/>
      <c r="G43" s="82"/>
      <c r="H43" s="83"/>
      <c r="I43" s="226"/>
      <c r="J43" s="227"/>
      <c r="K43" s="228"/>
      <c r="L43" s="32">
        <f t="shared" si="0"/>
        <v>0</v>
      </c>
    </row>
    <row r="44" spans="1:12" s="10" customFormat="1" x14ac:dyDescent="0.25">
      <c r="A44" s="42">
        <v>31</v>
      </c>
      <c r="B44" s="225"/>
      <c r="C44" s="225"/>
      <c r="D44" s="225"/>
      <c r="E44" s="225"/>
      <c r="F44" s="225"/>
      <c r="G44" s="82"/>
      <c r="H44" s="83"/>
      <c r="I44" s="226"/>
      <c r="J44" s="227"/>
      <c r="K44" s="228"/>
      <c r="L44" s="32">
        <f t="shared" si="0"/>
        <v>0</v>
      </c>
    </row>
    <row r="45" spans="1:12" s="10" customFormat="1" x14ac:dyDescent="0.25">
      <c r="A45" s="42">
        <v>32</v>
      </c>
      <c r="B45" s="225"/>
      <c r="C45" s="225"/>
      <c r="D45" s="225"/>
      <c r="E45" s="225"/>
      <c r="F45" s="225"/>
      <c r="G45" s="82"/>
      <c r="H45" s="83"/>
      <c r="I45" s="226"/>
      <c r="J45" s="227"/>
      <c r="K45" s="228"/>
      <c r="L45" s="32">
        <f t="shared" si="0"/>
        <v>0</v>
      </c>
    </row>
    <row r="46" spans="1:12" s="10" customFormat="1" x14ac:dyDescent="0.25">
      <c r="A46" s="42">
        <v>33</v>
      </c>
      <c r="B46" s="225"/>
      <c r="C46" s="225"/>
      <c r="D46" s="225"/>
      <c r="E46" s="225"/>
      <c r="F46" s="225"/>
      <c r="G46" s="82"/>
      <c r="H46" s="83"/>
      <c r="I46" s="226"/>
      <c r="J46" s="227"/>
      <c r="K46" s="228"/>
      <c r="L46" s="32">
        <f t="shared" si="0"/>
        <v>0</v>
      </c>
    </row>
    <row r="47" spans="1:12" s="10" customFormat="1" x14ac:dyDescent="0.25">
      <c r="A47" s="42">
        <v>34</v>
      </c>
      <c r="B47" s="225"/>
      <c r="C47" s="225"/>
      <c r="D47" s="225"/>
      <c r="E47" s="225"/>
      <c r="F47" s="225"/>
      <c r="G47" s="82"/>
      <c r="H47" s="83"/>
      <c r="I47" s="226"/>
      <c r="J47" s="227"/>
      <c r="K47" s="228"/>
      <c r="L47" s="32">
        <f t="shared" si="0"/>
        <v>0</v>
      </c>
    </row>
    <row r="48" spans="1:12" s="10" customFormat="1" x14ac:dyDescent="0.25">
      <c r="A48" s="42">
        <v>35</v>
      </c>
      <c r="B48" s="225"/>
      <c r="C48" s="225"/>
      <c r="D48" s="225"/>
      <c r="E48" s="225"/>
      <c r="F48" s="225"/>
      <c r="G48" s="82"/>
      <c r="H48" s="83"/>
      <c r="I48" s="226"/>
      <c r="J48" s="227"/>
      <c r="K48" s="228"/>
      <c r="L48" s="32">
        <f t="shared" si="0"/>
        <v>0</v>
      </c>
    </row>
    <row r="49" spans="1:12" s="10" customFormat="1" x14ac:dyDescent="0.25">
      <c r="A49" s="42">
        <v>36</v>
      </c>
      <c r="B49" s="225"/>
      <c r="C49" s="225"/>
      <c r="D49" s="225"/>
      <c r="E49" s="225"/>
      <c r="F49" s="225"/>
      <c r="G49" s="82"/>
      <c r="H49" s="83"/>
      <c r="I49" s="226"/>
      <c r="J49" s="227"/>
      <c r="K49" s="228"/>
      <c r="L49" s="32">
        <f t="shared" si="0"/>
        <v>0</v>
      </c>
    </row>
    <row r="50" spans="1:12" s="10" customFormat="1" x14ac:dyDescent="0.25">
      <c r="A50" s="42">
        <v>37</v>
      </c>
      <c r="B50" s="225"/>
      <c r="C50" s="225"/>
      <c r="D50" s="225"/>
      <c r="E50" s="225"/>
      <c r="F50" s="225"/>
      <c r="G50" s="82"/>
      <c r="H50" s="83"/>
      <c r="I50" s="226"/>
      <c r="J50" s="227"/>
      <c r="K50" s="228"/>
      <c r="L50" s="32">
        <f t="shared" si="0"/>
        <v>0</v>
      </c>
    </row>
    <row r="51" spans="1:12" s="10" customFormat="1" x14ac:dyDescent="0.25">
      <c r="A51" s="42">
        <v>38</v>
      </c>
      <c r="B51" s="225"/>
      <c r="C51" s="225"/>
      <c r="D51" s="225"/>
      <c r="E51" s="225"/>
      <c r="F51" s="225"/>
      <c r="G51" s="82"/>
      <c r="H51" s="83"/>
      <c r="I51" s="226"/>
      <c r="J51" s="227"/>
      <c r="K51" s="228"/>
      <c r="L51" s="32">
        <f t="shared" si="0"/>
        <v>0</v>
      </c>
    </row>
    <row r="52" spans="1:12" s="10" customFormat="1" x14ac:dyDescent="0.25">
      <c r="A52" s="42">
        <v>39</v>
      </c>
      <c r="B52" s="225"/>
      <c r="C52" s="225"/>
      <c r="D52" s="225"/>
      <c r="E52" s="225"/>
      <c r="F52" s="225"/>
      <c r="G52" s="82"/>
      <c r="H52" s="83"/>
      <c r="I52" s="226"/>
      <c r="J52" s="227"/>
      <c r="K52" s="228"/>
      <c r="L52" s="32">
        <f t="shared" si="0"/>
        <v>0</v>
      </c>
    </row>
    <row r="53" spans="1:12" s="10" customFormat="1" x14ac:dyDescent="0.25">
      <c r="A53" s="42">
        <v>40</v>
      </c>
      <c r="B53" s="225"/>
      <c r="C53" s="225"/>
      <c r="D53" s="225"/>
      <c r="E53" s="225"/>
      <c r="F53" s="225"/>
      <c r="G53" s="82"/>
      <c r="H53" s="83"/>
      <c r="I53" s="226"/>
      <c r="J53" s="227"/>
      <c r="K53" s="228"/>
      <c r="L53" s="32">
        <f t="shared" si="0"/>
        <v>0</v>
      </c>
    </row>
    <row r="54" spans="1:12" s="10" customFormat="1" x14ac:dyDescent="0.25">
      <c r="A54" s="42">
        <v>41</v>
      </c>
      <c r="B54" s="225"/>
      <c r="C54" s="225"/>
      <c r="D54" s="225"/>
      <c r="E54" s="225"/>
      <c r="F54" s="225"/>
      <c r="G54" s="82"/>
      <c r="H54" s="83"/>
      <c r="I54" s="226"/>
      <c r="J54" s="227"/>
      <c r="K54" s="228"/>
      <c r="L54" s="32">
        <f t="shared" si="0"/>
        <v>0</v>
      </c>
    </row>
    <row r="55" spans="1:12" s="10" customFormat="1" x14ac:dyDescent="0.25">
      <c r="A55" s="42">
        <v>42</v>
      </c>
      <c r="B55" s="225"/>
      <c r="C55" s="225"/>
      <c r="D55" s="225"/>
      <c r="E55" s="225"/>
      <c r="F55" s="225"/>
      <c r="G55" s="82"/>
      <c r="H55" s="83"/>
      <c r="I55" s="226"/>
      <c r="J55" s="227"/>
      <c r="K55" s="228"/>
      <c r="L55" s="32">
        <f t="shared" si="0"/>
        <v>0</v>
      </c>
    </row>
    <row r="56" spans="1:12" s="10" customFormat="1" x14ac:dyDescent="0.25">
      <c r="A56" s="42">
        <v>43</v>
      </c>
      <c r="B56" s="225"/>
      <c r="C56" s="225"/>
      <c r="D56" s="225"/>
      <c r="E56" s="225"/>
      <c r="F56" s="225"/>
      <c r="G56" s="82"/>
      <c r="H56" s="83"/>
      <c r="I56" s="226"/>
      <c r="J56" s="227"/>
      <c r="K56" s="228"/>
      <c r="L56" s="32">
        <f t="shared" si="0"/>
        <v>0</v>
      </c>
    </row>
    <row r="57" spans="1:12" s="10" customFormat="1" x14ac:dyDescent="0.25">
      <c r="A57" s="42">
        <v>44</v>
      </c>
      <c r="B57" s="225"/>
      <c r="C57" s="225"/>
      <c r="D57" s="225"/>
      <c r="E57" s="225"/>
      <c r="F57" s="225"/>
      <c r="G57" s="82"/>
      <c r="H57" s="83"/>
      <c r="I57" s="226"/>
      <c r="J57" s="227"/>
      <c r="K57" s="228"/>
      <c r="L57" s="32">
        <f t="shared" si="0"/>
        <v>0</v>
      </c>
    </row>
    <row r="58" spans="1:12" s="10" customFormat="1" x14ac:dyDescent="0.25">
      <c r="A58" s="42">
        <v>45</v>
      </c>
      <c r="B58" s="225"/>
      <c r="C58" s="225"/>
      <c r="D58" s="225"/>
      <c r="E58" s="225"/>
      <c r="F58" s="225"/>
      <c r="G58" s="82"/>
      <c r="H58" s="83"/>
      <c r="I58" s="226"/>
      <c r="J58" s="227"/>
      <c r="K58" s="228"/>
      <c r="L58" s="32">
        <f t="shared" si="0"/>
        <v>0</v>
      </c>
    </row>
    <row r="59" spans="1:12" s="10" customFormat="1" x14ac:dyDescent="0.25">
      <c r="A59" s="42">
        <v>46</v>
      </c>
      <c r="B59" s="225"/>
      <c r="C59" s="225"/>
      <c r="D59" s="225"/>
      <c r="E59" s="225"/>
      <c r="F59" s="225"/>
      <c r="G59" s="82"/>
      <c r="H59" s="83"/>
      <c r="I59" s="226"/>
      <c r="J59" s="227"/>
      <c r="K59" s="228"/>
      <c r="L59" s="32">
        <f t="shared" si="0"/>
        <v>0</v>
      </c>
    </row>
    <row r="60" spans="1:12" s="10" customFormat="1" x14ac:dyDescent="0.25">
      <c r="A60" s="42">
        <v>47</v>
      </c>
      <c r="B60" s="225"/>
      <c r="C60" s="225"/>
      <c r="D60" s="225"/>
      <c r="E60" s="225"/>
      <c r="F60" s="225"/>
      <c r="G60" s="82"/>
      <c r="H60" s="83"/>
      <c r="I60" s="226"/>
      <c r="J60" s="227"/>
      <c r="K60" s="228"/>
      <c r="L60" s="32">
        <f t="shared" si="0"/>
        <v>0</v>
      </c>
    </row>
    <row r="61" spans="1:12" s="10" customFormat="1" x14ac:dyDescent="0.25">
      <c r="A61" s="42">
        <v>48</v>
      </c>
      <c r="B61" s="225"/>
      <c r="C61" s="225"/>
      <c r="D61" s="225"/>
      <c r="E61" s="225"/>
      <c r="F61" s="225"/>
      <c r="G61" s="82"/>
      <c r="H61" s="83"/>
      <c r="I61" s="226"/>
      <c r="J61" s="227"/>
      <c r="K61" s="228"/>
      <c r="L61" s="32">
        <f t="shared" si="0"/>
        <v>0</v>
      </c>
    </row>
    <row r="62" spans="1:12" s="10" customFormat="1" x14ac:dyDescent="0.25">
      <c r="A62" s="42">
        <v>49</v>
      </c>
      <c r="B62" s="225"/>
      <c r="C62" s="225"/>
      <c r="D62" s="225"/>
      <c r="E62" s="225"/>
      <c r="F62" s="225"/>
      <c r="G62" s="82"/>
      <c r="H62" s="83"/>
      <c r="I62" s="226"/>
      <c r="J62" s="227"/>
      <c r="K62" s="228"/>
      <c r="L62" s="32">
        <f t="shared" si="0"/>
        <v>0</v>
      </c>
    </row>
    <row r="63" spans="1:12" s="10" customFormat="1" x14ac:dyDescent="0.25">
      <c r="A63" s="42">
        <v>50</v>
      </c>
      <c r="B63" s="225"/>
      <c r="C63" s="225"/>
      <c r="D63" s="225"/>
      <c r="E63" s="225"/>
      <c r="F63" s="225"/>
      <c r="G63" s="82"/>
      <c r="H63" s="83"/>
      <c r="I63" s="226"/>
      <c r="J63" s="227"/>
      <c r="K63" s="228"/>
      <c r="L63" s="32">
        <f t="shared" si="0"/>
        <v>0</v>
      </c>
    </row>
    <row r="64" spans="1:12" s="10" customFormat="1" x14ac:dyDescent="0.25">
      <c r="A64" s="42">
        <v>51</v>
      </c>
      <c r="B64" s="225"/>
      <c r="C64" s="225"/>
      <c r="D64" s="225"/>
      <c r="E64" s="225"/>
      <c r="F64" s="225"/>
      <c r="G64" s="82"/>
      <c r="H64" s="83"/>
      <c r="I64" s="226"/>
      <c r="J64" s="227"/>
      <c r="K64" s="228"/>
      <c r="L64" s="32">
        <f t="shared" si="0"/>
        <v>0</v>
      </c>
    </row>
    <row r="65" spans="1:12" s="10" customFormat="1" x14ac:dyDescent="0.25">
      <c r="A65" s="42">
        <v>52</v>
      </c>
      <c r="B65" s="225"/>
      <c r="C65" s="225"/>
      <c r="D65" s="225"/>
      <c r="E65" s="225"/>
      <c r="F65" s="225"/>
      <c r="G65" s="82"/>
      <c r="H65" s="83"/>
      <c r="I65" s="226"/>
      <c r="J65" s="227"/>
      <c r="K65" s="228"/>
      <c r="L65" s="32">
        <f t="shared" si="0"/>
        <v>0</v>
      </c>
    </row>
    <row r="66" spans="1:12" s="10" customFormat="1" x14ac:dyDescent="0.25">
      <c r="A66" s="42">
        <v>53</v>
      </c>
      <c r="B66" s="225"/>
      <c r="C66" s="225"/>
      <c r="D66" s="225"/>
      <c r="E66" s="225"/>
      <c r="F66" s="225"/>
      <c r="G66" s="82"/>
      <c r="H66" s="83"/>
      <c r="I66" s="226"/>
      <c r="J66" s="227"/>
      <c r="K66" s="228"/>
      <c r="L66" s="32">
        <f t="shared" si="0"/>
        <v>0</v>
      </c>
    </row>
    <row r="67" spans="1:12" s="10" customFormat="1" x14ac:dyDescent="0.25">
      <c r="A67" s="42">
        <v>54</v>
      </c>
      <c r="B67" s="225"/>
      <c r="C67" s="225"/>
      <c r="D67" s="225"/>
      <c r="E67" s="225"/>
      <c r="F67" s="225"/>
      <c r="G67" s="82"/>
      <c r="H67" s="83"/>
      <c r="I67" s="226"/>
      <c r="J67" s="227"/>
      <c r="K67" s="228"/>
      <c r="L67" s="32">
        <f t="shared" si="0"/>
        <v>0</v>
      </c>
    </row>
    <row r="68" spans="1:12" s="10" customFormat="1" x14ac:dyDescent="0.25">
      <c r="A68" s="42">
        <v>55</v>
      </c>
      <c r="B68" s="225"/>
      <c r="C68" s="225"/>
      <c r="D68" s="225"/>
      <c r="E68" s="225"/>
      <c r="F68" s="225"/>
      <c r="G68" s="82"/>
      <c r="H68" s="83"/>
      <c r="I68" s="226"/>
      <c r="J68" s="227"/>
      <c r="K68" s="228"/>
      <c r="L68" s="32">
        <f t="shared" si="0"/>
        <v>0</v>
      </c>
    </row>
    <row r="69" spans="1:12" s="10" customFormat="1" x14ac:dyDescent="0.25">
      <c r="A69" s="42">
        <v>56</v>
      </c>
      <c r="B69" s="225"/>
      <c r="C69" s="225"/>
      <c r="D69" s="225"/>
      <c r="E69" s="225"/>
      <c r="F69" s="225"/>
      <c r="G69" s="82"/>
      <c r="H69" s="83"/>
      <c r="I69" s="226"/>
      <c r="J69" s="227"/>
      <c r="K69" s="228"/>
      <c r="L69" s="32">
        <f t="shared" si="0"/>
        <v>0</v>
      </c>
    </row>
    <row r="70" spans="1:12" s="10" customFormat="1" x14ac:dyDescent="0.25">
      <c r="A70" s="42">
        <v>57</v>
      </c>
      <c r="B70" s="225"/>
      <c r="C70" s="225"/>
      <c r="D70" s="225"/>
      <c r="E70" s="225"/>
      <c r="F70" s="225"/>
      <c r="G70" s="82"/>
      <c r="H70" s="83"/>
      <c r="I70" s="226"/>
      <c r="J70" s="227"/>
      <c r="K70" s="228"/>
      <c r="L70" s="32">
        <f t="shared" si="0"/>
        <v>0</v>
      </c>
    </row>
    <row r="71" spans="1:12" s="10" customFormat="1" x14ac:dyDescent="0.25">
      <c r="A71" s="42">
        <v>58</v>
      </c>
      <c r="B71" s="225"/>
      <c r="C71" s="225"/>
      <c r="D71" s="225"/>
      <c r="E71" s="225"/>
      <c r="F71" s="225"/>
      <c r="G71" s="82"/>
      <c r="H71" s="83"/>
      <c r="I71" s="226"/>
      <c r="J71" s="227"/>
      <c r="K71" s="228"/>
      <c r="L71" s="32">
        <f t="shared" si="0"/>
        <v>0</v>
      </c>
    </row>
    <row r="72" spans="1:12" s="10" customFormat="1" x14ac:dyDescent="0.25">
      <c r="A72" s="42">
        <v>59</v>
      </c>
      <c r="B72" s="225"/>
      <c r="C72" s="225"/>
      <c r="D72" s="225"/>
      <c r="E72" s="225"/>
      <c r="F72" s="225"/>
      <c r="G72" s="82"/>
      <c r="H72" s="83"/>
      <c r="I72" s="226"/>
      <c r="J72" s="227"/>
      <c r="K72" s="228"/>
      <c r="L72" s="32">
        <f t="shared" si="0"/>
        <v>0</v>
      </c>
    </row>
    <row r="73" spans="1:12" s="10" customFormat="1" x14ac:dyDescent="0.25">
      <c r="A73" s="42">
        <v>60</v>
      </c>
      <c r="B73" s="225"/>
      <c r="C73" s="225"/>
      <c r="D73" s="225"/>
      <c r="E73" s="225"/>
      <c r="F73" s="225"/>
      <c r="G73" s="82"/>
      <c r="H73" s="83"/>
      <c r="I73" s="226"/>
      <c r="J73" s="227"/>
      <c r="K73" s="228"/>
      <c r="L73" s="32">
        <f t="shared" si="0"/>
        <v>0</v>
      </c>
    </row>
    <row r="74" spans="1:12" s="10" customFormat="1" x14ac:dyDescent="0.25">
      <c r="A74" s="42">
        <v>61</v>
      </c>
      <c r="B74" s="225"/>
      <c r="C74" s="225"/>
      <c r="D74" s="225"/>
      <c r="E74" s="225"/>
      <c r="F74" s="225"/>
      <c r="G74" s="82"/>
      <c r="H74" s="83"/>
      <c r="I74" s="226"/>
      <c r="J74" s="227"/>
      <c r="K74" s="228"/>
      <c r="L74" s="32">
        <f t="shared" si="0"/>
        <v>0</v>
      </c>
    </row>
    <row r="75" spans="1:12" s="10" customFormat="1" x14ac:dyDescent="0.25">
      <c r="A75" s="42">
        <v>62</v>
      </c>
      <c r="B75" s="225"/>
      <c r="C75" s="225"/>
      <c r="D75" s="225"/>
      <c r="E75" s="225"/>
      <c r="F75" s="225"/>
      <c r="G75" s="82"/>
      <c r="H75" s="83"/>
      <c r="I75" s="226"/>
      <c r="J75" s="227"/>
      <c r="K75" s="228"/>
      <c r="L75" s="32">
        <f t="shared" si="0"/>
        <v>0</v>
      </c>
    </row>
    <row r="76" spans="1:12" s="10" customFormat="1" x14ac:dyDescent="0.25">
      <c r="A76" s="42">
        <v>63</v>
      </c>
      <c r="B76" s="225"/>
      <c r="C76" s="225"/>
      <c r="D76" s="225"/>
      <c r="E76" s="225"/>
      <c r="F76" s="225"/>
      <c r="G76" s="82"/>
      <c r="H76" s="83"/>
      <c r="I76" s="226"/>
      <c r="J76" s="227"/>
      <c r="K76" s="228"/>
      <c r="L76" s="32">
        <f t="shared" si="0"/>
        <v>0</v>
      </c>
    </row>
    <row r="77" spans="1:12" s="10" customFormat="1" x14ac:dyDescent="0.25">
      <c r="A77" s="42">
        <v>64</v>
      </c>
      <c r="B77" s="225"/>
      <c r="C77" s="225"/>
      <c r="D77" s="225"/>
      <c r="E77" s="225"/>
      <c r="F77" s="225"/>
      <c r="G77" s="82"/>
      <c r="H77" s="83"/>
      <c r="I77" s="226"/>
      <c r="J77" s="227"/>
      <c r="K77" s="228"/>
      <c r="L77" s="32">
        <f t="shared" si="0"/>
        <v>0</v>
      </c>
    </row>
    <row r="78" spans="1:12" s="10" customFormat="1" x14ac:dyDescent="0.25">
      <c r="A78" s="42">
        <v>65</v>
      </c>
      <c r="B78" s="225"/>
      <c r="C78" s="225"/>
      <c r="D78" s="225"/>
      <c r="E78" s="225"/>
      <c r="F78" s="225"/>
      <c r="G78" s="82"/>
      <c r="H78" s="83"/>
      <c r="I78" s="226"/>
      <c r="J78" s="227"/>
      <c r="K78" s="228"/>
      <c r="L78" s="32">
        <f t="shared" si="0"/>
        <v>0</v>
      </c>
    </row>
    <row r="79" spans="1:12" s="10" customFormat="1" x14ac:dyDescent="0.25">
      <c r="A79" s="42">
        <v>66</v>
      </c>
      <c r="B79" s="225"/>
      <c r="C79" s="225"/>
      <c r="D79" s="225"/>
      <c r="E79" s="225"/>
      <c r="F79" s="225"/>
      <c r="G79" s="82"/>
      <c r="H79" s="83"/>
      <c r="I79" s="226"/>
      <c r="J79" s="227"/>
      <c r="K79" s="228"/>
      <c r="L79" s="32">
        <f t="shared" ref="L79:L113" si="1">ROUND(H79*I79,0)</f>
        <v>0</v>
      </c>
    </row>
    <row r="80" spans="1:12" s="10" customFormat="1" x14ac:dyDescent="0.25">
      <c r="A80" s="42">
        <v>67</v>
      </c>
      <c r="B80" s="225"/>
      <c r="C80" s="225"/>
      <c r="D80" s="225"/>
      <c r="E80" s="225"/>
      <c r="F80" s="225"/>
      <c r="G80" s="82"/>
      <c r="H80" s="83"/>
      <c r="I80" s="226"/>
      <c r="J80" s="227"/>
      <c r="K80" s="228"/>
      <c r="L80" s="32">
        <f t="shared" si="1"/>
        <v>0</v>
      </c>
    </row>
    <row r="81" spans="1:12" s="10" customFormat="1" x14ac:dyDescent="0.25">
      <c r="A81" s="42">
        <v>68</v>
      </c>
      <c r="B81" s="225"/>
      <c r="C81" s="225"/>
      <c r="D81" s="225"/>
      <c r="E81" s="225"/>
      <c r="F81" s="225"/>
      <c r="G81" s="82"/>
      <c r="H81" s="83"/>
      <c r="I81" s="226"/>
      <c r="J81" s="227"/>
      <c r="K81" s="228"/>
      <c r="L81" s="32">
        <f t="shared" si="1"/>
        <v>0</v>
      </c>
    </row>
    <row r="82" spans="1:12" s="10" customFormat="1" x14ac:dyDescent="0.25">
      <c r="A82" s="42">
        <v>69</v>
      </c>
      <c r="B82" s="225"/>
      <c r="C82" s="225"/>
      <c r="D82" s="225"/>
      <c r="E82" s="225"/>
      <c r="F82" s="225"/>
      <c r="G82" s="82"/>
      <c r="H82" s="83"/>
      <c r="I82" s="226"/>
      <c r="J82" s="227"/>
      <c r="K82" s="228"/>
      <c r="L82" s="32">
        <f t="shared" si="1"/>
        <v>0</v>
      </c>
    </row>
    <row r="83" spans="1:12" s="10" customFormat="1" x14ac:dyDescent="0.25">
      <c r="A83" s="42">
        <v>70</v>
      </c>
      <c r="B83" s="225"/>
      <c r="C83" s="225"/>
      <c r="D83" s="225"/>
      <c r="E83" s="225"/>
      <c r="F83" s="225"/>
      <c r="G83" s="82"/>
      <c r="H83" s="83"/>
      <c r="I83" s="226"/>
      <c r="J83" s="227"/>
      <c r="K83" s="228"/>
      <c r="L83" s="32">
        <f t="shared" si="1"/>
        <v>0</v>
      </c>
    </row>
    <row r="84" spans="1:12" s="10" customFormat="1" x14ac:dyDescent="0.25">
      <c r="A84" s="42">
        <v>71</v>
      </c>
      <c r="B84" s="225"/>
      <c r="C84" s="225"/>
      <c r="D84" s="225"/>
      <c r="E84" s="225"/>
      <c r="F84" s="225"/>
      <c r="G84" s="82"/>
      <c r="H84" s="83"/>
      <c r="I84" s="226"/>
      <c r="J84" s="227"/>
      <c r="K84" s="228"/>
      <c r="L84" s="32">
        <f t="shared" si="1"/>
        <v>0</v>
      </c>
    </row>
    <row r="85" spans="1:12" s="10" customFormat="1" x14ac:dyDescent="0.25">
      <c r="A85" s="42">
        <v>72</v>
      </c>
      <c r="B85" s="225"/>
      <c r="C85" s="225"/>
      <c r="D85" s="225"/>
      <c r="E85" s="225"/>
      <c r="F85" s="225"/>
      <c r="G85" s="82"/>
      <c r="H85" s="83"/>
      <c r="I85" s="226"/>
      <c r="J85" s="227"/>
      <c r="K85" s="228"/>
      <c r="L85" s="32">
        <f t="shared" si="1"/>
        <v>0</v>
      </c>
    </row>
    <row r="86" spans="1:12" s="10" customFormat="1" x14ac:dyDescent="0.25">
      <c r="A86" s="42">
        <v>73</v>
      </c>
      <c r="B86" s="225"/>
      <c r="C86" s="225"/>
      <c r="D86" s="225"/>
      <c r="E86" s="225"/>
      <c r="F86" s="225"/>
      <c r="G86" s="82"/>
      <c r="H86" s="83"/>
      <c r="I86" s="226"/>
      <c r="J86" s="227"/>
      <c r="K86" s="228"/>
      <c r="L86" s="32">
        <f t="shared" si="1"/>
        <v>0</v>
      </c>
    </row>
    <row r="87" spans="1:12" s="10" customFormat="1" x14ac:dyDescent="0.25">
      <c r="A87" s="42">
        <v>74</v>
      </c>
      <c r="B87" s="225"/>
      <c r="C87" s="225"/>
      <c r="D87" s="225"/>
      <c r="E87" s="225"/>
      <c r="F87" s="225"/>
      <c r="G87" s="82"/>
      <c r="H87" s="83"/>
      <c r="I87" s="226"/>
      <c r="J87" s="227"/>
      <c r="K87" s="228"/>
      <c r="L87" s="32">
        <f t="shared" si="1"/>
        <v>0</v>
      </c>
    </row>
    <row r="88" spans="1:12" s="10" customFormat="1" x14ac:dyDescent="0.25">
      <c r="A88" s="42">
        <v>75</v>
      </c>
      <c r="B88" s="225"/>
      <c r="C88" s="225"/>
      <c r="D88" s="225"/>
      <c r="E88" s="225"/>
      <c r="F88" s="225"/>
      <c r="G88" s="82"/>
      <c r="H88" s="83"/>
      <c r="I88" s="226"/>
      <c r="J88" s="227"/>
      <c r="K88" s="228"/>
      <c r="L88" s="32">
        <f t="shared" si="1"/>
        <v>0</v>
      </c>
    </row>
    <row r="89" spans="1:12" s="10" customFormat="1" x14ac:dyDescent="0.25">
      <c r="A89" s="42">
        <v>76</v>
      </c>
      <c r="B89" s="225"/>
      <c r="C89" s="225"/>
      <c r="D89" s="225"/>
      <c r="E89" s="225"/>
      <c r="F89" s="225"/>
      <c r="G89" s="82"/>
      <c r="H89" s="83"/>
      <c r="I89" s="226"/>
      <c r="J89" s="227"/>
      <c r="K89" s="228"/>
      <c r="L89" s="32">
        <f t="shared" si="1"/>
        <v>0</v>
      </c>
    </row>
    <row r="90" spans="1:12" s="10" customFormat="1" x14ac:dyDescent="0.25">
      <c r="A90" s="42">
        <v>77</v>
      </c>
      <c r="B90" s="225"/>
      <c r="C90" s="225"/>
      <c r="D90" s="225"/>
      <c r="E90" s="225"/>
      <c r="F90" s="225"/>
      <c r="G90" s="82"/>
      <c r="H90" s="83"/>
      <c r="I90" s="226"/>
      <c r="J90" s="227"/>
      <c r="K90" s="228"/>
      <c r="L90" s="32">
        <f t="shared" si="1"/>
        <v>0</v>
      </c>
    </row>
    <row r="91" spans="1:12" s="10" customFormat="1" x14ac:dyDescent="0.25">
      <c r="A91" s="42">
        <v>78</v>
      </c>
      <c r="B91" s="225"/>
      <c r="C91" s="225"/>
      <c r="D91" s="225"/>
      <c r="E91" s="225"/>
      <c r="F91" s="225"/>
      <c r="G91" s="82"/>
      <c r="H91" s="83"/>
      <c r="I91" s="226"/>
      <c r="J91" s="227"/>
      <c r="K91" s="228"/>
      <c r="L91" s="32">
        <f t="shared" si="1"/>
        <v>0</v>
      </c>
    </row>
    <row r="92" spans="1:12" s="10" customFormat="1" x14ac:dyDescent="0.25">
      <c r="A92" s="42">
        <v>79</v>
      </c>
      <c r="B92" s="225"/>
      <c r="C92" s="225"/>
      <c r="D92" s="225"/>
      <c r="E92" s="225"/>
      <c r="F92" s="225"/>
      <c r="G92" s="82"/>
      <c r="H92" s="83"/>
      <c r="I92" s="226"/>
      <c r="J92" s="227"/>
      <c r="K92" s="228"/>
      <c r="L92" s="32">
        <f t="shared" si="1"/>
        <v>0</v>
      </c>
    </row>
    <row r="93" spans="1:12" s="10" customFormat="1" x14ac:dyDescent="0.25">
      <c r="A93" s="42">
        <v>80</v>
      </c>
      <c r="B93" s="225"/>
      <c r="C93" s="225"/>
      <c r="D93" s="225"/>
      <c r="E93" s="225"/>
      <c r="F93" s="225"/>
      <c r="G93" s="82"/>
      <c r="H93" s="83"/>
      <c r="I93" s="226"/>
      <c r="J93" s="227"/>
      <c r="K93" s="228"/>
      <c r="L93" s="32">
        <f t="shared" si="1"/>
        <v>0</v>
      </c>
    </row>
    <row r="94" spans="1:12" s="10" customFormat="1" x14ac:dyDescent="0.25">
      <c r="A94" s="42">
        <v>81</v>
      </c>
      <c r="B94" s="225"/>
      <c r="C94" s="225"/>
      <c r="D94" s="225"/>
      <c r="E94" s="225"/>
      <c r="F94" s="225"/>
      <c r="G94" s="82"/>
      <c r="H94" s="83"/>
      <c r="I94" s="226"/>
      <c r="J94" s="227"/>
      <c r="K94" s="228"/>
      <c r="L94" s="32">
        <f t="shared" si="1"/>
        <v>0</v>
      </c>
    </row>
    <row r="95" spans="1:12" s="10" customFormat="1" x14ac:dyDescent="0.25">
      <c r="A95" s="42">
        <v>82</v>
      </c>
      <c r="B95" s="225"/>
      <c r="C95" s="225"/>
      <c r="D95" s="225"/>
      <c r="E95" s="225"/>
      <c r="F95" s="225"/>
      <c r="G95" s="82"/>
      <c r="H95" s="83"/>
      <c r="I95" s="226"/>
      <c r="J95" s="227"/>
      <c r="K95" s="228"/>
      <c r="L95" s="32">
        <f t="shared" si="1"/>
        <v>0</v>
      </c>
    </row>
    <row r="96" spans="1:12" s="10" customFormat="1" x14ac:dyDescent="0.25">
      <c r="A96" s="42">
        <v>83</v>
      </c>
      <c r="B96" s="225"/>
      <c r="C96" s="225"/>
      <c r="D96" s="225"/>
      <c r="E96" s="225"/>
      <c r="F96" s="225"/>
      <c r="G96" s="82"/>
      <c r="H96" s="83"/>
      <c r="I96" s="226"/>
      <c r="J96" s="227"/>
      <c r="K96" s="228"/>
      <c r="L96" s="32">
        <f t="shared" si="1"/>
        <v>0</v>
      </c>
    </row>
    <row r="97" spans="1:12" s="10" customFormat="1" x14ac:dyDescent="0.25">
      <c r="A97" s="42">
        <v>84</v>
      </c>
      <c r="B97" s="225"/>
      <c r="C97" s="225"/>
      <c r="D97" s="225"/>
      <c r="E97" s="225"/>
      <c r="F97" s="225"/>
      <c r="G97" s="82"/>
      <c r="H97" s="83"/>
      <c r="I97" s="226"/>
      <c r="J97" s="227"/>
      <c r="K97" s="228"/>
      <c r="L97" s="32">
        <f t="shared" si="1"/>
        <v>0</v>
      </c>
    </row>
    <row r="98" spans="1:12" s="10" customFormat="1" x14ac:dyDescent="0.25">
      <c r="A98" s="42">
        <v>85</v>
      </c>
      <c r="B98" s="225"/>
      <c r="C98" s="225"/>
      <c r="D98" s="225"/>
      <c r="E98" s="225"/>
      <c r="F98" s="225"/>
      <c r="G98" s="82"/>
      <c r="H98" s="83"/>
      <c r="I98" s="226"/>
      <c r="J98" s="227"/>
      <c r="K98" s="228"/>
      <c r="L98" s="32">
        <f t="shared" si="1"/>
        <v>0</v>
      </c>
    </row>
    <row r="99" spans="1:12" s="10" customFormat="1" x14ac:dyDescent="0.25">
      <c r="A99" s="42">
        <v>86</v>
      </c>
      <c r="B99" s="225"/>
      <c r="C99" s="225"/>
      <c r="D99" s="225"/>
      <c r="E99" s="225"/>
      <c r="F99" s="225"/>
      <c r="G99" s="82"/>
      <c r="H99" s="83"/>
      <c r="I99" s="226"/>
      <c r="J99" s="227"/>
      <c r="K99" s="228"/>
      <c r="L99" s="32">
        <f t="shared" si="1"/>
        <v>0</v>
      </c>
    </row>
    <row r="100" spans="1:12" s="10" customFormat="1" x14ac:dyDescent="0.25">
      <c r="A100" s="42">
        <v>87</v>
      </c>
      <c r="B100" s="225"/>
      <c r="C100" s="225"/>
      <c r="D100" s="225"/>
      <c r="E100" s="225"/>
      <c r="F100" s="225"/>
      <c r="G100" s="82"/>
      <c r="H100" s="83"/>
      <c r="I100" s="226"/>
      <c r="J100" s="227"/>
      <c r="K100" s="228"/>
      <c r="L100" s="32">
        <f t="shared" si="1"/>
        <v>0</v>
      </c>
    </row>
    <row r="101" spans="1:12" s="10" customFormat="1" x14ac:dyDescent="0.25">
      <c r="A101" s="42">
        <v>88</v>
      </c>
      <c r="B101" s="225"/>
      <c r="C101" s="225"/>
      <c r="D101" s="225"/>
      <c r="E101" s="225"/>
      <c r="F101" s="225"/>
      <c r="G101" s="82"/>
      <c r="H101" s="83"/>
      <c r="I101" s="226"/>
      <c r="J101" s="227"/>
      <c r="K101" s="228"/>
      <c r="L101" s="32">
        <f t="shared" si="1"/>
        <v>0</v>
      </c>
    </row>
    <row r="102" spans="1:12" s="10" customFormat="1" x14ac:dyDescent="0.25">
      <c r="A102" s="42">
        <v>89</v>
      </c>
      <c r="B102" s="225"/>
      <c r="C102" s="225"/>
      <c r="D102" s="225"/>
      <c r="E102" s="225"/>
      <c r="F102" s="225"/>
      <c r="G102" s="82"/>
      <c r="H102" s="83"/>
      <c r="I102" s="226"/>
      <c r="J102" s="227"/>
      <c r="K102" s="228"/>
      <c r="L102" s="32">
        <f t="shared" si="1"/>
        <v>0</v>
      </c>
    </row>
    <row r="103" spans="1:12" s="10" customFormat="1" x14ac:dyDescent="0.25">
      <c r="A103" s="42">
        <v>90</v>
      </c>
      <c r="B103" s="225"/>
      <c r="C103" s="225"/>
      <c r="D103" s="225"/>
      <c r="E103" s="225"/>
      <c r="F103" s="225"/>
      <c r="G103" s="82"/>
      <c r="H103" s="83"/>
      <c r="I103" s="226"/>
      <c r="J103" s="227"/>
      <c r="K103" s="228"/>
      <c r="L103" s="32">
        <f t="shared" si="1"/>
        <v>0</v>
      </c>
    </row>
    <row r="104" spans="1:12" s="10" customFormat="1" x14ac:dyDescent="0.25">
      <c r="A104" s="42">
        <v>91</v>
      </c>
      <c r="B104" s="225"/>
      <c r="C104" s="225"/>
      <c r="D104" s="225"/>
      <c r="E104" s="225"/>
      <c r="F104" s="225"/>
      <c r="G104" s="82"/>
      <c r="H104" s="83"/>
      <c r="I104" s="226"/>
      <c r="J104" s="227"/>
      <c r="K104" s="228"/>
      <c r="L104" s="32">
        <f t="shared" si="1"/>
        <v>0</v>
      </c>
    </row>
    <row r="105" spans="1:12" s="10" customFormat="1" x14ac:dyDescent="0.25">
      <c r="A105" s="42">
        <v>92</v>
      </c>
      <c r="B105" s="225"/>
      <c r="C105" s="225"/>
      <c r="D105" s="225"/>
      <c r="E105" s="225"/>
      <c r="F105" s="225"/>
      <c r="G105" s="82"/>
      <c r="H105" s="83"/>
      <c r="I105" s="226"/>
      <c r="J105" s="227"/>
      <c r="K105" s="228"/>
      <c r="L105" s="32">
        <f t="shared" si="1"/>
        <v>0</v>
      </c>
    </row>
    <row r="106" spans="1:12" s="10" customFormat="1" x14ac:dyDescent="0.25">
      <c r="A106" s="42">
        <v>93</v>
      </c>
      <c r="B106" s="225"/>
      <c r="C106" s="225"/>
      <c r="D106" s="225"/>
      <c r="E106" s="225"/>
      <c r="F106" s="225"/>
      <c r="G106" s="82"/>
      <c r="H106" s="83"/>
      <c r="I106" s="226"/>
      <c r="J106" s="227"/>
      <c r="K106" s="228"/>
      <c r="L106" s="32">
        <f t="shared" si="1"/>
        <v>0</v>
      </c>
    </row>
    <row r="107" spans="1:12" s="10" customFormat="1" x14ac:dyDescent="0.25">
      <c r="A107" s="42">
        <v>94</v>
      </c>
      <c r="B107" s="225"/>
      <c r="C107" s="225"/>
      <c r="D107" s="225"/>
      <c r="E107" s="225"/>
      <c r="F107" s="225"/>
      <c r="G107" s="82"/>
      <c r="H107" s="83"/>
      <c r="I107" s="226"/>
      <c r="J107" s="227"/>
      <c r="K107" s="228"/>
      <c r="L107" s="32">
        <f t="shared" si="1"/>
        <v>0</v>
      </c>
    </row>
    <row r="108" spans="1:12" s="10" customFormat="1" x14ac:dyDescent="0.25">
      <c r="A108" s="42">
        <v>95</v>
      </c>
      <c r="B108" s="225"/>
      <c r="C108" s="225"/>
      <c r="D108" s="225"/>
      <c r="E108" s="225"/>
      <c r="F108" s="225"/>
      <c r="G108" s="82"/>
      <c r="H108" s="83"/>
      <c r="I108" s="226"/>
      <c r="J108" s="227"/>
      <c r="K108" s="228"/>
      <c r="L108" s="32">
        <f t="shared" si="1"/>
        <v>0</v>
      </c>
    </row>
    <row r="109" spans="1:12" s="10" customFormat="1" x14ac:dyDescent="0.25">
      <c r="A109" s="42">
        <v>96</v>
      </c>
      <c r="B109" s="225"/>
      <c r="C109" s="225"/>
      <c r="D109" s="225"/>
      <c r="E109" s="225"/>
      <c r="F109" s="225"/>
      <c r="G109" s="82"/>
      <c r="H109" s="83"/>
      <c r="I109" s="226"/>
      <c r="J109" s="227"/>
      <c r="K109" s="228"/>
      <c r="L109" s="32">
        <f t="shared" si="1"/>
        <v>0</v>
      </c>
    </row>
    <row r="110" spans="1:12" s="10" customFormat="1" x14ac:dyDescent="0.25">
      <c r="A110" s="42">
        <v>97</v>
      </c>
      <c r="B110" s="225"/>
      <c r="C110" s="225"/>
      <c r="D110" s="225"/>
      <c r="E110" s="225"/>
      <c r="F110" s="225"/>
      <c r="G110" s="82"/>
      <c r="H110" s="83"/>
      <c r="I110" s="226"/>
      <c r="J110" s="227"/>
      <c r="K110" s="228"/>
      <c r="L110" s="32">
        <f t="shared" si="1"/>
        <v>0</v>
      </c>
    </row>
    <row r="111" spans="1:12" s="10" customFormat="1" x14ac:dyDescent="0.25">
      <c r="A111" s="42">
        <v>98</v>
      </c>
      <c r="B111" s="225"/>
      <c r="C111" s="225"/>
      <c r="D111" s="225"/>
      <c r="E111" s="225"/>
      <c r="F111" s="225"/>
      <c r="G111" s="82"/>
      <c r="H111" s="83"/>
      <c r="I111" s="226"/>
      <c r="J111" s="227"/>
      <c r="K111" s="228"/>
      <c r="L111" s="32">
        <f t="shared" si="1"/>
        <v>0</v>
      </c>
    </row>
    <row r="112" spans="1:12" s="10" customFormat="1" x14ac:dyDescent="0.25">
      <c r="A112" s="42">
        <v>99</v>
      </c>
      <c r="B112" s="225"/>
      <c r="C112" s="225"/>
      <c r="D112" s="225"/>
      <c r="E112" s="225"/>
      <c r="F112" s="225"/>
      <c r="G112" s="82"/>
      <c r="H112" s="83"/>
      <c r="I112" s="226"/>
      <c r="J112" s="227"/>
      <c r="K112" s="228"/>
      <c r="L112" s="32">
        <f t="shared" si="1"/>
        <v>0</v>
      </c>
    </row>
    <row r="113" spans="1:12" s="10" customFormat="1" x14ac:dyDescent="0.25">
      <c r="A113" s="42">
        <v>100</v>
      </c>
      <c r="B113" s="225"/>
      <c r="C113" s="225"/>
      <c r="D113" s="225"/>
      <c r="E113" s="225"/>
      <c r="F113" s="225"/>
      <c r="G113" s="82"/>
      <c r="H113" s="83"/>
      <c r="I113" s="226"/>
      <c r="J113" s="227"/>
      <c r="K113" s="228"/>
      <c r="L113" s="32">
        <f t="shared" si="1"/>
        <v>0</v>
      </c>
    </row>
    <row r="114" spans="1:12" s="10" customFormat="1" x14ac:dyDescent="0.25">
      <c r="A114" s="42">
        <v>101</v>
      </c>
      <c r="B114" s="252"/>
      <c r="C114" s="253"/>
      <c r="D114" s="253"/>
      <c r="E114" s="253"/>
      <c r="F114" s="254"/>
      <c r="G114" s="82"/>
      <c r="H114" s="83"/>
      <c r="I114" s="226"/>
      <c r="J114" s="227"/>
      <c r="K114" s="228"/>
      <c r="L114" s="32">
        <f t="shared" ref="L114:L117" si="2">ROUND(H114*I114,0)</f>
        <v>0</v>
      </c>
    </row>
    <row r="115" spans="1:12" s="10" customFormat="1" x14ac:dyDescent="0.25">
      <c r="A115" s="42">
        <v>102</v>
      </c>
      <c r="B115" s="252"/>
      <c r="C115" s="253"/>
      <c r="D115" s="253"/>
      <c r="E115" s="253"/>
      <c r="F115" s="254"/>
      <c r="G115" s="82"/>
      <c r="H115" s="83"/>
      <c r="I115" s="226"/>
      <c r="J115" s="227"/>
      <c r="K115" s="228"/>
      <c r="L115" s="32">
        <f t="shared" si="2"/>
        <v>0</v>
      </c>
    </row>
    <row r="116" spans="1:12" s="10" customFormat="1" x14ac:dyDescent="0.25">
      <c r="A116" s="42">
        <v>103</v>
      </c>
      <c r="B116" s="235"/>
      <c r="C116" s="236"/>
      <c r="D116" s="236"/>
      <c r="E116" s="236"/>
      <c r="F116" s="237"/>
      <c r="G116" s="82"/>
      <c r="H116" s="83"/>
      <c r="I116" s="226"/>
      <c r="J116" s="227"/>
      <c r="K116" s="228"/>
      <c r="L116" s="32">
        <f t="shared" si="2"/>
        <v>0</v>
      </c>
    </row>
    <row r="117" spans="1:12" s="10" customFormat="1" ht="15.75" thickBot="1" x14ac:dyDescent="0.3">
      <c r="A117" s="42">
        <v>104</v>
      </c>
      <c r="B117" s="238"/>
      <c r="C117" s="239"/>
      <c r="D117" s="239"/>
      <c r="E117" s="239"/>
      <c r="F117" s="240"/>
      <c r="G117" s="84"/>
      <c r="H117" s="85"/>
      <c r="I117" s="241"/>
      <c r="J117" s="242"/>
      <c r="K117" s="243"/>
      <c r="L117" s="38">
        <f t="shared" si="2"/>
        <v>0</v>
      </c>
    </row>
    <row r="118" spans="1:12" s="10" customFormat="1" ht="30.75" customHeight="1" thickBot="1" x14ac:dyDescent="0.3">
      <c r="A118" s="142" t="s">
        <v>26</v>
      </c>
      <c r="B118" s="143"/>
      <c r="C118" s="143"/>
      <c r="D118" s="143"/>
      <c r="E118" s="143"/>
      <c r="F118" s="143"/>
      <c r="G118" s="143"/>
      <c r="H118" s="162"/>
      <c r="I118" s="244" t="s">
        <v>62</v>
      </c>
      <c r="J118" s="245"/>
      <c r="K118" s="245"/>
      <c r="L118" s="86">
        <f>SUM(L14:L117)</f>
        <v>0</v>
      </c>
    </row>
    <row r="119" spans="1:12" s="10" customFormat="1" ht="30.75" customHeight="1" x14ac:dyDescent="0.25">
      <c r="A119" s="255" t="s">
        <v>71</v>
      </c>
      <c r="B119" s="255"/>
      <c r="C119" s="255"/>
      <c r="D119" s="255"/>
      <c r="E119" s="255"/>
      <c r="F119" s="255"/>
      <c r="G119" s="255"/>
      <c r="H119" s="256"/>
      <c r="I119" s="87" t="s">
        <v>63</v>
      </c>
      <c r="J119" s="229" t="s">
        <v>64</v>
      </c>
      <c r="K119" s="96"/>
      <c r="L119" s="88">
        <f>+ROUND(L118*K119,0)</f>
        <v>0</v>
      </c>
    </row>
    <row r="120" spans="1:12" s="10" customFormat="1" ht="84" customHeight="1" x14ac:dyDescent="0.25">
      <c r="A120" s="257"/>
      <c r="B120" s="257"/>
      <c r="C120" s="257"/>
      <c r="D120" s="257"/>
      <c r="E120" s="257"/>
      <c r="F120" s="257"/>
      <c r="G120" s="257"/>
      <c r="H120" s="258"/>
      <c r="I120" s="68" t="s">
        <v>65</v>
      </c>
      <c r="J120" s="230"/>
      <c r="K120" s="95"/>
      <c r="L120" s="89">
        <f>+ROUND(L118*K120,0)</f>
        <v>0</v>
      </c>
    </row>
    <row r="121" spans="1:12" s="10" customFormat="1" ht="35.25" customHeight="1" x14ac:dyDescent="0.25">
      <c r="A121" s="257"/>
      <c r="B121" s="257"/>
      <c r="C121" s="257"/>
      <c r="D121" s="257"/>
      <c r="E121" s="257"/>
      <c r="F121" s="257"/>
      <c r="G121" s="257"/>
      <c r="H121" s="258"/>
      <c r="I121" s="67" t="s">
        <v>66</v>
      </c>
      <c r="J121" s="231"/>
      <c r="K121" s="94"/>
      <c r="L121" s="90">
        <f>+ROUND(L118*K121,0)</f>
        <v>0</v>
      </c>
    </row>
    <row r="122" spans="1:12" s="10" customFormat="1" ht="35.25" customHeight="1" x14ac:dyDescent="0.25">
      <c r="A122" s="257"/>
      <c r="B122" s="257"/>
      <c r="C122" s="257"/>
      <c r="D122" s="257"/>
      <c r="E122" s="257"/>
      <c r="F122" s="257"/>
      <c r="G122" s="257"/>
      <c r="H122" s="258"/>
      <c r="I122" s="232" t="s">
        <v>67</v>
      </c>
      <c r="J122" s="233"/>
      <c r="K122" s="234"/>
      <c r="L122" s="90">
        <f>+L118+L119+L120+L121</f>
        <v>0</v>
      </c>
    </row>
    <row r="123" spans="1:12" s="10" customFormat="1" ht="23.25" customHeight="1" x14ac:dyDescent="0.25">
      <c r="A123" s="257"/>
      <c r="B123" s="257"/>
      <c r="C123" s="257"/>
      <c r="D123" s="257"/>
      <c r="E123" s="257"/>
      <c r="F123" s="257"/>
      <c r="G123" s="257"/>
      <c r="H123" s="258"/>
      <c r="I123" s="91" t="s">
        <v>68</v>
      </c>
      <c r="J123" s="92" t="s">
        <v>69</v>
      </c>
      <c r="K123" s="94"/>
      <c r="L123" s="90">
        <f>+ROUND(L121*K123,0)</f>
        <v>0</v>
      </c>
    </row>
    <row r="124" spans="1:12" s="10" customFormat="1" ht="36.75" customHeight="1" thickBot="1" x14ac:dyDescent="0.3">
      <c r="A124" s="259"/>
      <c r="B124" s="259"/>
      <c r="C124" s="259"/>
      <c r="D124" s="259"/>
      <c r="E124" s="259"/>
      <c r="F124" s="259"/>
      <c r="G124" s="259"/>
      <c r="H124" s="260"/>
      <c r="I124" s="216" t="s">
        <v>70</v>
      </c>
      <c r="J124" s="217"/>
      <c r="K124" s="218"/>
      <c r="L124" s="93">
        <f>+L122+L123</f>
        <v>0</v>
      </c>
    </row>
    <row r="126" spans="1:12" ht="50.1" customHeight="1" thickBot="1" x14ac:dyDescent="0.3">
      <c r="B126" s="164"/>
      <c r="C126" s="164"/>
      <c r="D126" s="164"/>
    </row>
    <row r="127" spans="1:12" x14ac:dyDescent="0.25">
      <c r="B127" s="203" t="s">
        <v>36</v>
      </c>
      <c r="C127" s="203"/>
      <c r="D127" s="203"/>
      <c r="E127" s="18"/>
      <c r="G127" s="4"/>
      <c r="H127" s="4"/>
      <c r="I127" s="4"/>
      <c r="J127" s="4"/>
    </row>
    <row r="128" spans="1:12" x14ac:dyDescent="0.25">
      <c r="A128" s="53" t="s">
        <v>37</v>
      </c>
      <c r="B128" s="13"/>
      <c r="G128" s="4"/>
      <c r="H128" s="4"/>
      <c r="I128" s="4"/>
      <c r="J128" s="4"/>
    </row>
    <row r="129" spans="1:17" x14ac:dyDescent="0.25">
      <c r="A129" s="156" t="s">
        <v>38</v>
      </c>
      <c r="B129" s="156"/>
      <c r="C129" s="156"/>
      <c r="D129" s="156"/>
      <c r="E129" s="156"/>
      <c r="F129" s="156"/>
      <c r="G129" s="156"/>
      <c r="H129" s="156"/>
      <c r="I129" s="156"/>
      <c r="J129" s="156"/>
      <c r="K129" s="156"/>
      <c r="L129" s="156"/>
      <c r="M129" s="2"/>
      <c r="N129" s="2"/>
      <c r="O129" s="2"/>
      <c r="P129" s="2"/>
      <c r="Q129" s="2"/>
    </row>
    <row r="130" spans="1:17" ht="15" customHeight="1" x14ac:dyDescent="0.25">
      <c r="A130" s="157" t="s">
        <v>39</v>
      </c>
      <c r="B130" s="157"/>
      <c r="C130" s="157"/>
      <c r="D130" s="157"/>
      <c r="E130" s="157"/>
      <c r="F130" s="157"/>
      <c r="G130" s="157"/>
      <c r="H130" s="157"/>
      <c r="I130" s="157"/>
      <c r="J130" s="157"/>
      <c r="K130" s="157"/>
      <c r="L130" s="157"/>
      <c r="M130" s="65"/>
      <c r="N130" s="65"/>
      <c r="O130" s="65"/>
      <c r="P130" s="65"/>
      <c r="Q130" s="65"/>
    </row>
    <row r="131" spans="1:17" x14ac:dyDescent="0.25">
      <c r="A131" s="158" t="s">
        <v>40</v>
      </c>
      <c r="B131" s="158"/>
      <c r="C131" s="158"/>
      <c r="D131" s="158"/>
      <c r="E131" s="158"/>
      <c r="F131" s="158"/>
      <c r="G131" s="158"/>
      <c r="H131" s="158"/>
      <c r="I131" s="158"/>
      <c r="J131" s="158"/>
      <c r="K131" s="158"/>
      <c r="L131" s="158"/>
      <c r="M131" s="5"/>
      <c r="N131" s="5"/>
      <c r="O131" s="5"/>
      <c r="P131" s="5"/>
      <c r="Q131" s="5"/>
    </row>
    <row r="132" spans="1:17" x14ac:dyDescent="0.25">
      <c r="A132" s="158" t="s">
        <v>41</v>
      </c>
      <c r="B132" s="158"/>
      <c r="C132" s="158"/>
      <c r="D132" s="158"/>
      <c r="E132" s="158"/>
      <c r="F132" s="158"/>
      <c r="G132" s="158"/>
      <c r="H132" s="158"/>
      <c r="I132" s="158"/>
      <c r="J132" s="158"/>
      <c r="K132" s="158"/>
      <c r="L132" s="158"/>
      <c r="M132" s="5"/>
      <c r="N132" s="5"/>
      <c r="O132" s="5"/>
      <c r="P132" s="5"/>
      <c r="Q132" s="5"/>
    </row>
  </sheetData>
  <sheetProtection formatCells="0" formatColumns="0" formatRows="0" insertRows="0" deleteRows="0" selectLockedCells="1" sort="0" autoFilter="0"/>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70" orientation="landscape" r:id="rId1"/>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Bienes y Servicios</vt:lpstr>
      <vt:lpstr>Servicio2 (Bienestar U)</vt:lpstr>
      <vt:lpstr>Servicio3 (Bienestar U)</vt:lpstr>
      <vt:lpstr>Servicio4 (Bienestar U)</vt:lpstr>
      <vt:lpstr>Cálculos</vt:lpstr>
      <vt:lpstr>Obra</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Janith Fernanda Lozano Cifuentes</cp:lastModifiedBy>
  <cp:revision/>
  <dcterms:created xsi:type="dcterms:W3CDTF">2017-04-28T13:22:52Z</dcterms:created>
  <dcterms:modified xsi:type="dcterms:W3CDTF">2023-12-07T17:15:14Z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