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gastridmolina_ucundinamarca_edu_co/Documents/Documentos/VIGENCIA 2023/PROCESOS/2023/AGOSTO/F-CD-202/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M24" i="1" s="1"/>
  <c r="L25" i="1"/>
  <c r="N25" i="1" s="1"/>
  <c r="J24" i="1"/>
  <c r="J25" i="1"/>
  <c r="H23" i="1"/>
  <c r="H24" i="1"/>
  <c r="H25" i="1"/>
  <c r="L23" i="1"/>
  <c r="M23" i="1" s="1"/>
  <c r="J23" i="1"/>
  <c r="L22" i="1"/>
  <c r="J22" i="1"/>
  <c r="H22" i="1"/>
  <c r="K23" i="1" l="1"/>
  <c r="M25" i="1"/>
  <c r="O25" i="1" s="1"/>
  <c r="N23" i="1"/>
  <c r="O23" i="1" s="1"/>
  <c r="K24" i="1"/>
  <c r="N24" i="1"/>
  <c r="O24" i="1" s="1"/>
  <c r="K25" i="1"/>
  <c r="K22" i="1"/>
  <c r="N22" i="1"/>
  <c r="M22" i="1"/>
  <c r="H20" i="1"/>
  <c r="O22" i="1" l="1"/>
  <c r="J20" i="1"/>
  <c r="L20" i="1"/>
  <c r="M20" i="1" s="1"/>
  <c r="O27" i="1"/>
  <c r="O30" i="1" s="1"/>
  <c r="N20" i="1" l="1"/>
  <c r="O20" i="1" s="1"/>
  <c r="K20" i="1"/>
  <c r="O33" i="1"/>
  <c r="O26" i="1"/>
  <c r="O34" i="1" l="1"/>
  <c r="O28" i="1" l="1"/>
  <c r="O31" i="1" l="1"/>
  <c r="O32" i="1" s="1"/>
  <c r="O29" i="1"/>
  <c r="O3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<sst xmlns="http://schemas.openxmlformats.org/spreadsheetml/2006/main" count="55" uniqueCount="51">
  <si>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</si>
  <si>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</si>
  <si>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</si>
  <si>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</si>
  <si>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</si>
  <si>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</si>
  <si>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</si>
  <si>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</si>
  <si>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</si>
  <si>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</si>
  <si>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</si>
  <si>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</si>
  <si>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</si>
  <si>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</si>
  <si>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</si>
  <si>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</si>
  <si>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</si>
  <si>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</si>
  <si>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</si>
  <si>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</si>
  <si>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</si>
  <si>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</si>
  <si>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</si>
  <si>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</si>
  <si>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</si>
  <si>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</si>
  <si>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</si>
  <si>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</si>
  <si>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</si>
  <si>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</si>
  <si>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</si>
  <si>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</si>
  <si>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</si>
  <si>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</si>
  <si>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</si>
  <si>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</si>
  <si>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</si>
  <si>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</si>
  <si>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</si>
  <si>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</si>
  <si>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</si>
  <si>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</si>
  <si>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</si>
  <si>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</si>
  <si>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</si>
  <si>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SERVICIO DE MANTENIMIENTO CORRECTIVO Y
PREVENTIVO A:
TELEVISOR DIGITAL PLASMA 60"/ TABLERO, TECNOLOGIA
FHD, SOFTWARE ESCRITURA INTEREACTIVO PC, LAPIZ
tactil.
Ref: LG 60PH670H
PLACA:
52614 S/N 407RMMDRB043
52615 S/N 407RMWVRA929
52616 S/N 407RMZLRA917
52617 S/N 407RMVBRB055
52618 S/N 407RMHRRB321
52619 S/N 407RMJFRB148
52620 S/N 407RMRHRB318
52621 S/N 407RMENRA972
52622 S/N 407RMNERA903
52623 S/N 407RMTTRA897
52624 S/N 407RMENRA924
52625 S/N 407RMWVRB049
52626 S/N 405RMFP5N739
52627 S/N 407RMLMRB256
52629 S/N 407RMSSRB350
52630 S/N 410RMKUDD085
52631 S/N 410RMNEDD087
52632 S/N 410RMNEDD088
52633 S/N 410RMDZDC794
52634 S/N 410RMAQDC944
52635 S/N 410RMKUDC797
52636 S/N 410RMVBDC591
52637 S/N 410RMPGDC592
52638 S/N 410RMWVDC945
52639 S/N 410RMCJDC883
52640 S/N 410RMBWDC589
52641 S/N 407RMUYRA878
52642 S/N 407RMLMRB064
52643 S/N 407RMRHRB030
52644 S/N 407RMZLRB013
52646 S/N 410RMDZDC914
52647 S/N 407RMFPRB051
Revisión de puertos HDMI, verificación de funcionamiento de los
mismos y cambiar de ser necesario, verificación de
componentes electrónicos, limpieza interna y externa,
verificación y puesta en marcha.</t>
  </si>
  <si>
    <t>SERVICIO DE MANTENIMIENTO CORRECTIVO Y
PREVENTIVO A:
PANTALLA INTERACTIVA TIPO LED DE 55 PULGADAS.
PLACA:
48905
Ref: Avacom plus series 55´´ CAP
Revisión de puertos HDMI, verificación de funcionamiento de los
mismos y cambiar de ser necesario, verificación de
componentes electrónicos, limpieza interna y externa,
verificación y puesta en marcha.</t>
  </si>
  <si>
    <t>SERVICIO DE MANTENIMIENTO CORRECTIVO Y
PREVENTIVO A:
TABLERO DIGITAL INDUSTRIAL ALL IN ONE 65 PULGADAS
(PC EMBEBIDO INTEL COREi5. SOPORTE MOVIL
PLACA:
59564
Revisión de puertos HDMI, verificación de funcionamiento de los
mismos y cambiar de ser necesario, verificación de
componentes electrónicos, limpieza interna y externa,
verificación y puesta en marcha.</t>
  </si>
  <si>
    <t>SERVICIO DE MANTENIMIENTO CORRECTIVO Y
PREVENTIVO A:
TELEVISOR TIPO LED DE 55 PULGADAS. MARCA
PANASONIC
Smart TV Android TC-L55ET5W-1
PLACA:
45265 S/N mb23460182
45275 S/N mc22960201
45256 S/N MC22650309
45257 S/N mc22960070
Revisión de puertos HDMI, verificación de funcionamiento de los
mismos y cambiar de ser necesario, verificación de
componentes electrónicos, limpieza interna y externa,
verificación y puesta en marcha.</t>
  </si>
  <si>
    <t>BOLSA DE REPUESTOS:
BOLSA DE RESPUESTOS POR VALOR DE 2´000.000 IVA
INCLUIDO CON EL FIN DE CUBRIR CUALQUIER PIEZA O
REPUESTO NO CONTEMPLADO EN LAS
ESPECIFICACIONES Y SEA REQUERIDO EN LOS
MANTENIMIENTOS PREVENTIVOS Y CORRECTIVOS EN
ALGUNO DE LOS EQUIPOS DE LOS CENTROS DE
RECURSOS EDUCATIVOS .</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</si>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</sst>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35" borderId="28" xfId="0" applyFont="1" applyFill="1" applyBorder="1" applyAlignment="1" applyProtection="1">
      <alignment horizontal="center" vertical="center" wrapText="1"/>
      <protection locked="0"/>
    </xf>
    <xf numFmtId="0" fontId="3" fillId="35" borderId="2" xfId="0"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1" fontId="12" fillId="35" borderId="28" xfId="3" applyNumberFormat="1" applyFont="1" applyFill="1" applyBorder="1" applyAlignment="1" applyProtection="1">
      <alignment horizontal="center" vertical="center"/>
      <protection locked="0"/>
    </xf>
    <xf numFmtId="1" fontId="12" fillId="35" borderId="2" xfId="3" applyNumberFormat="1" applyFont="1" applyFill="1" applyBorder="1" applyAlignment="1" applyProtection="1">
      <alignment horizontal="center" vertical="center"/>
      <protection locked="0"/>
    </xf>
    <xf numFmtId="9" fontId="3" fillId="35" borderId="28" xfId="1"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xf numFmtId="43" fontId="3" fillId="0" borderId="28" xfId="3" applyFont="1" applyFill="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0" fontId="1" fillId="0" borderId="28"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1</v>
      </c>
      <c r="O2" s="73"/>
    </row>
    <row r="3" spans="1:15" ht="15.75" customHeight="1" x14ac:dyDescent="0.25">
      <c r="A3" s="61"/>
      <c r="B3" s="68" t="s">
        <v>2</v>
      </c>
      <c r="C3" s="68"/>
      <c r="D3" s="68"/>
      <c r="E3" s="68"/>
      <c r="F3" s="68"/>
      <c r="G3" s="68"/>
      <c r="H3" s="68"/>
      <c r="I3" s="68"/>
      <c r="J3" s="68"/>
      <c r="K3" s="68"/>
      <c r="L3" s="68"/>
      <c r="M3" s="68"/>
      <c r="N3" s="73" t="s">
        <v>3</v>
      </c>
      <c r="O3" s="73"/>
    </row>
    <row r="4" spans="1:15" ht="16.5" customHeight="1" x14ac:dyDescent="0.25">
      <c r="A4" s="61"/>
      <c r="B4" s="68" t="s">
        <v>4</v>
      </c>
      <c r="C4" s="68"/>
      <c r="D4" s="68"/>
      <c r="E4" s="68"/>
      <c r="F4" s="68"/>
      <c r="G4" s="68"/>
      <c r="H4" s="68"/>
      <c r="I4" s="68"/>
      <c r="J4" s="68"/>
      <c r="K4" s="68"/>
      <c r="L4" s="68"/>
      <c r="M4" s="68"/>
      <c r="N4" s="73" t="s">
        <v>5</v>
      </c>
      <c r="O4" s="73"/>
    </row>
    <row r="5" spans="1:15" ht="15" customHeight="1" x14ac:dyDescent="0.25">
      <c r="A5" s="61"/>
      <c r="B5" s="68"/>
      <c r="C5" s="68"/>
      <c r="D5" s="68"/>
      <c r="E5" s="68"/>
      <c r="F5" s="68"/>
      <c r="G5" s="68"/>
      <c r="H5" s="68"/>
      <c r="I5" s="68"/>
      <c r="J5" s="68"/>
      <c r="K5" s="68"/>
      <c r="L5" s="68"/>
      <c r="M5" s="68"/>
      <c r="N5" s="73" t="s">
        <v>6</v>
      </c>
      <c r="O5" s="73"/>
    </row>
    <row r="7" spans="1:15" x14ac:dyDescent="0.25">
      <c r="A7" s="11" t="s">
        <v>7</v>
      </c>
    </row>
    <row r="8" spans="1:15" x14ac:dyDescent="0.25">
      <c r="A8" s="11"/>
    </row>
    <row r="9" spans="1:15" x14ac:dyDescent="0.25">
      <c r="A9" s="12" t="s">
        <v>8</v>
      </c>
    </row>
    <row r="10" spans="1:15" ht="25.5" customHeight="1" x14ac:dyDescent="0.25">
      <c r="A10" s="42" t="s">
        <v>9</v>
      </c>
      <c r="B10" s="42"/>
      <c r="C10" s="13"/>
      <c r="E10" s="14" t="s">
        <v>10</v>
      </c>
      <c r="F10" s="47"/>
      <c r="G10" s="48"/>
      <c r="K10" s="15" t="s">
        <v>11</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12</v>
      </c>
      <c r="B12" s="63"/>
      <c r="C12" s="19"/>
      <c r="D12" s="44" t="s">
        <v>13</v>
      </c>
      <c r="E12" s="45"/>
      <c r="F12" s="45"/>
      <c r="G12" s="46"/>
      <c r="H12" s="7"/>
      <c r="I12" s="27"/>
      <c r="J12" s="27"/>
      <c r="K12" s="17"/>
    </row>
    <row r="13" spans="1:15" ht="15.75" thickBot="1" x14ac:dyDescent="0.3">
      <c r="A13" s="64"/>
      <c r="B13" s="65"/>
      <c r="C13" s="19"/>
      <c r="D13" s="18"/>
      <c r="E13" s="16"/>
      <c r="F13" s="16"/>
      <c r="G13" s="16"/>
      <c r="K13" s="17"/>
    </row>
    <row r="14" spans="1:15" ht="30" customHeight="1" thickBot="1" x14ac:dyDescent="0.3">
      <c r="A14" s="64"/>
      <c r="B14" s="65"/>
      <c r="C14" s="19"/>
      <c r="D14" s="44" t="s">
        <v>14</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15</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238.5" customHeight="1" x14ac:dyDescent="0.25">
      <c r="A20" s="76">
        <v>1</v>
      </c>
      <c r="B20" s="88" t="s">
        <v>45</v>
      </c>
      <c r="C20" s="78"/>
      <c r="D20" s="80">
        <v>32</v>
      </c>
      <c r="E20" s="74" t="s">
        <v>31</v>
      </c>
      <c r="F20" s="82"/>
      <c r="G20" s="84">
        <v>0</v>
      </c>
      <c r="H20" s="86">
        <f>+ROUND(F20*G20,0)</f>
        <v>0</v>
      </c>
      <c r="I20" s="84">
        <v>0</v>
      </c>
      <c r="J20" s="86">
        <f t="shared" ref="J20:J25" si="0">ROUND(F20*I20,0)</f>
        <v>0</v>
      </c>
      <c r="K20" s="86">
        <f t="shared" ref="K20:K25" si="1">ROUND(F20+H20+J20,0)</f>
        <v>0</v>
      </c>
      <c r="L20" s="86">
        <f t="shared" ref="L20:L25" si="2">ROUND(F20*D20,0)</f>
        <v>0</v>
      </c>
      <c r="M20" s="86">
        <f t="shared" ref="M20:M25" si="3">ROUND(L20*G20,0)</f>
        <v>0</v>
      </c>
      <c r="N20" s="86">
        <f t="shared" ref="N20:N25" si="4">ROUND(L20*I20,0)</f>
        <v>0</v>
      </c>
      <c r="O20" s="86">
        <f t="shared" ref="O20:O25" si="5">ROUND(L20+N20+M20,0)</f>
        <v>0</v>
      </c>
    </row>
    <row r="21" spans="1:15" s="22" customFormat="1" ht="409.6" customHeight="1" x14ac:dyDescent="0.25">
      <c r="A21" s="77"/>
      <c r="B21" s="89"/>
      <c r="C21" s="79"/>
      <c r="D21" s="81"/>
      <c r="E21" s="75"/>
      <c r="F21" s="83"/>
      <c r="G21" s="85"/>
      <c r="H21" s="87"/>
      <c r="I21" s="85"/>
      <c r="J21" s="87"/>
      <c r="K21" s="87"/>
      <c r="L21" s="87"/>
      <c r="M21" s="87"/>
      <c r="N21" s="87"/>
      <c r="O21" s="87"/>
    </row>
    <row r="22" spans="1:15" s="22" customFormat="1" ht="183.75" customHeight="1" x14ac:dyDescent="0.25">
      <c r="A22" s="29">
        <v>2</v>
      </c>
      <c r="B22" s="35" t="s">
        <v>46</v>
      </c>
      <c r="C22" s="30"/>
      <c r="D22" s="23">
        <v>1</v>
      </c>
      <c r="E22" s="31" t="s">
        <v>31</v>
      </c>
      <c r="F22" s="32"/>
      <c r="G22" s="26">
        <v>0</v>
      </c>
      <c r="H22" s="1">
        <f>+ROUND(F22*G22,0)</f>
        <v>0</v>
      </c>
      <c r="I22" s="26">
        <v>0</v>
      </c>
      <c r="J22" s="1">
        <f t="shared" si="0"/>
        <v>0</v>
      </c>
      <c r="K22" s="1">
        <f t="shared" si="1"/>
        <v>0</v>
      </c>
      <c r="L22" s="1">
        <f t="shared" si="2"/>
        <v>0</v>
      </c>
      <c r="M22" s="1">
        <f t="shared" si="3"/>
        <v>0</v>
      </c>
      <c r="N22" s="1">
        <f t="shared" si="4"/>
        <v>0</v>
      </c>
      <c r="O22" s="2">
        <f t="shared" si="5"/>
        <v>0</v>
      </c>
    </row>
    <row r="23" spans="1:15" s="22" customFormat="1" ht="178.5" customHeight="1" x14ac:dyDescent="0.25">
      <c r="A23" s="29">
        <v>3</v>
      </c>
      <c r="B23" s="35" t="s">
        <v>47</v>
      </c>
      <c r="C23" s="30"/>
      <c r="D23" s="23">
        <v>1</v>
      </c>
      <c r="E23" s="31" t="s">
        <v>31</v>
      </c>
      <c r="F23" s="32"/>
      <c r="G23" s="26">
        <v>0</v>
      </c>
      <c r="H23" s="1">
        <f t="shared" ref="H23:H25" si="6">+ROUND(F23*G23,0)</f>
        <v>0</v>
      </c>
      <c r="I23" s="26">
        <v>0</v>
      </c>
      <c r="J23" s="1">
        <f t="shared" si="0"/>
        <v>0</v>
      </c>
      <c r="K23" s="1">
        <f t="shared" si="1"/>
        <v>0</v>
      </c>
      <c r="L23" s="1">
        <f t="shared" si="2"/>
        <v>0</v>
      </c>
      <c r="M23" s="1">
        <f t="shared" si="3"/>
        <v>0</v>
      </c>
      <c r="N23" s="1">
        <f t="shared" si="4"/>
        <v>0</v>
      </c>
      <c r="O23" s="2">
        <f t="shared" si="5"/>
        <v>0</v>
      </c>
    </row>
    <row r="24" spans="1:15" s="22" customFormat="1" ht="231.75" customHeight="1" x14ac:dyDescent="0.25">
      <c r="A24" s="29">
        <v>4</v>
      </c>
      <c r="B24" s="35" t="s">
        <v>48</v>
      </c>
      <c r="C24" s="30"/>
      <c r="D24" s="23">
        <v>4</v>
      </c>
      <c r="E24" s="31" t="s">
        <v>31</v>
      </c>
      <c r="F24" s="32"/>
      <c r="G24" s="26">
        <v>0</v>
      </c>
      <c r="H24" s="1">
        <f t="shared" si="6"/>
        <v>0</v>
      </c>
      <c r="I24" s="26">
        <v>0</v>
      </c>
      <c r="J24" s="1">
        <f t="shared" si="0"/>
        <v>0</v>
      </c>
      <c r="K24" s="1">
        <f t="shared" si="1"/>
        <v>0</v>
      </c>
      <c r="L24" s="1">
        <f t="shared" si="2"/>
        <v>0</v>
      </c>
      <c r="M24" s="1">
        <f t="shared" si="3"/>
        <v>0</v>
      </c>
      <c r="N24" s="1">
        <f t="shared" si="4"/>
        <v>0</v>
      </c>
      <c r="O24" s="2">
        <f t="shared" si="5"/>
        <v>0</v>
      </c>
    </row>
    <row r="25" spans="1:15" s="22" customFormat="1" ht="171" customHeight="1" x14ac:dyDescent="0.25">
      <c r="A25" s="29">
        <v>5</v>
      </c>
      <c r="B25" s="35" t="s">
        <v>49</v>
      </c>
      <c r="C25" s="30"/>
      <c r="D25" s="23">
        <v>1</v>
      </c>
      <c r="E25" s="31" t="s">
        <v>50</v>
      </c>
      <c r="F25" s="32"/>
      <c r="G25" s="26">
        <v>0</v>
      </c>
      <c r="H25" s="1">
        <f t="shared" si="6"/>
        <v>0</v>
      </c>
      <c r="I25" s="26">
        <v>0</v>
      </c>
      <c r="J25" s="1">
        <f t="shared" si="0"/>
        <v>0</v>
      </c>
      <c r="K25" s="1">
        <f t="shared" si="1"/>
        <v>0</v>
      </c>
      <c r="L25" s="1">
        <f t="shared" si="2"/>
        <v>0</v>
      </c>
      <c r="M25" s="1">
        <f t="shared" si="3"/>
        <v>0</v>
      </c>
      <c r="N25" s="1">
        <f t="shared" si="4"/>
        <v>0</v>
      </c>
      <c r="O25" s="2">
        <f t="shared" si="5"/>
        <v>0</v>
      </c>
    </row>
    <row r="26" spans="1:15" s="22" customFormat="1" ht="42" customHeight="1" thickBot="1" x14ac:dyDescent="0.25">
      <c r="A26" s="19"/>
      <c r="B26" s="54"/>
      <c r="C26" s="54"/>
      <c r="D26" s="54"/>
      <c r="E26" s="54"/>
      <c r="F26" s="54"/>
      <c r="G26" s="54"/>
      <c r="H26" s="54"/>
      <c r="I26" s="54"/>
      <c r="J26" s="54"/>
      <c r="K26" s="54"/>
      <c r="L26" s="54"/>
      <c r="M26" s="55" t="s">
        <v>32</v>
      </c>
      <c r="N26" s="55"/>
      <c r="O26" s="28">
        <f>SUMIF(G:G,0%,L:L)</f>
        <v>0</v>
      </c>
    </row>
    <row r="27" spans="1:15" s="22" customFormat="1" ht="39" customHeight="1" thickBot="1" x14ac:dyDescent="0.25">
      <c r="A27" s="40" t="s">
        <v>33</v>
      </c>
      <c r="B27" s="41"/>
      <c r="C27" s="41"/>
      <c r="D27" s="41"/>
      <c r="E27" s="41"/>
      <c r="F27" s="41"/>
      <c r="G27" s="41"/>
      <c r="H27" s="41"/>
      <c r="I27" s="41"/>
      <c r="J27" s="41"/>
      <c r="K27" s="41"/>
      <c r="L27" s="41"/>
      <c r="M27" s="56" t="s">
        <v>34</v>
      </c>
      <c r="N27" s="56"/>
      <c r="O27" s="4">
        <f>SUMIF(G:G,5%,L:L)</f>
        <v>0</v>
      </c>
    </row>
    <row r="28" spans="1:15" s="22" customFormat="1" ht="30" customHeight="1" x14ac:dyDescent="0.2">
      <c r="A28" s="36" t="s">
        <v>35</v>
      </c>
      <c r="B28" s="37"/>
      <c r="C28" s="37"/>
      <c r="D28" s="37"/>
      <c r="E28" s="37"/>
      <c r="F28" s="37"/>
      <c r="G28" s="37"/>
      <c r="H28" s="37"/>
      <c r="I28" s="37"/>
      <c r="J28" s="37"/>
      <c r="K28" s="37"/>
      <c r="L28" s="38"/>
      <c r="M28" s="56" t="s">
        <v>36</v>
      </c>
      <c r="N28" s="56"/>
      <c r="O28" s="4">
        <f>SUMIF(G:G,19%,L:L)</f>
        <v>0</v>
      </c>
    </row>
    <row r="29" spans="1:15" s="22" customFormat="1" ht="30" customHeight="1" x14ac:dyDescent="0.2">
      <c r="A29" s="39"/>
      <c r="B29" s="39"/>
      <c r="C29" s="39"/>
      <c r="D29" s="39"/>
      <c r="E29" s="39"/>
      <c r="F29" s="39"/>
      <c r="G29" s="39"/>
      <c r="H29" s="39"/>
      <c r="I29" s="39"/>
      <c r="J29" s="39"/>
      <c r="K29" s="39"/>
      <c r="L29" s="39"/>
      <c r="M29" s="57" t="s">
        <v>27</v>
      </c>
      <c r="N29" s="58"/>
      <c r="O29" s="5">
        <f>SUM(O26:O28)</f>
        <v>0</v>
      </c>
    </row>
    <row r="30" spans="1:15" s="22" customFormat="1" ht="30" customHeight="1" x14ac:dyDescent="0.2">
      <c r="A30" s="39"/>
      <c r="B30" s="39"/>
      <c r="C30" s="39"/>
      <c r="D30" s="39"/>
      <c r="E30" s="39"/>
      <c r="F30" s="39"/>
      <c r="G30" s="39"/>
      <c r="H30" s="39"/>
      <c r="I30" s="39"/>
      <c r="J30" s="39"/>
      <c r="K30" s="39"/>
      <c r="L30" s="39"/>
      <c r="M30" s="59" t="s">
        <v>37</v>
      </c>
      <c r="N30" s="60"/>
      <c r="O30" s="6">
        <f>ROUND(O27*5%,0)</f>
        <v>0</v>
      </c>
    </row>
    <row r="31" spans="1:15" s="22" customFormat="1" ht="30" customHeight="1" x14ac:dyDescent="0.2">
      <c r="A31" s="39"/>
      <c r="B31" s="39"/>
      <c r="C31" s="39"/>
      <c r="D31" s="39"/>
      <c r="E31" s="39"/>
      <c r="F31" s="39"/>
      <c r="G31" s="39"/>
      <c r="H31" s="39"/>
      <c r="I31" s="39"/>
      <c r="J31" s="39"/>
      <c r="K31" s="39"/>
      <c r="L31" s="39"/>
      <c r="M31" s="59" t="s">
        <v>38</v>
      </c>
      <c r="N31" s="60"/>
      <c r="O31" s="4">
        <f>ROUND(O28*19%,0)</f>
        <v>0</v>
      </c>
    </row>
    <row r="32" spans="1:15" s="22" customFormat="1" ht="30" customHeight="1" x14ac:dyDescent="0.2">
      <c r="A32" s="39"/>
      <c r="B32" s="39"/>
      <c r="C32" s="39"/>
      <c r="D32" s="39"/>
      <c r="E32" s="39"/>
      <c r="F32" s="39"/>
      <c r="G32" s="39"/>
      <c r="H32" s="39"/>
      <c r="I32" s="39"/>
      <c r="J32" s="39"/>
      <c r="K32" s="39"/>
      <c r="L32" s="39"/>
      <c r="M32" s="57" t="s">
        <v>39</v>
      </c>
      <c r="N32" s="58"/>
      <c r="O32" s="5">
        <f>SUM(O30:O31)</f>
        <v>0</v>
      </c>
    </row>
    <row r="33" spans="1:15" s="22" customFormat="1" ht="30" customHeight="1" x14ac:dyDescent="0.2">
      <c r="A33" s="39"/>
      <c r="B33" s="39"/>
      <c r="C33" s="39"/>
      <c r="D33" s="39"/>
      <c r="E33" s="39"/>
      <c r="F33" s="39"/>
      <c r="G33" s="39"/>
      <c r="H33" s="39"/>
      <c r="I33" s="39"/>
      <c r="J33" s="39"/>
      <c r="K33" s="39"/>
      <c r="L33" s="39"/>
      <c r="M33" s="71" t="s">
        <v>40</v>
      </c>
      <c r="N33" s="72"/>
      <c r="O33" s="4">
        <f>SUMIF(I:I,8%,N:N)</f>
        <v>0</v>
      </c>
    </row>
    <row r="34" spans="1:15" s="22" customFormat="1" ht="37.5" customHeight="1" x14ac:dyDescent="0.2">
      <c r="A34" s="39"/>
      <c r="B34" s="39"/>
      <c r="C34" s="39"/>
      <c r="D34" s="39"/>
      <c r="E34" s="39"/>
      <c r="F34" s="39"/>
      <c r="G34" s="39"/>
      <c r="H34" s="39"/>
      <c r="I34" s="39"/>
      <c r="J34" s="39"/>
      <c r="K34" s="39"/>
      <c r="L34" s="39"/>
      <c r="M34" s="69" t="s">
        <v>41</v>
      </c>
      <c r="N34" s="70"/>
      <c r="O34" s="5">
        <f>SUM(O33)</f>
        <v>0</v>
      </c>
    </row>
    <row r="35" spans="1:15" s="22" customFormat="1" ht="44.25" customHeight="1" x14ac:dyDescent="0.2">
      <c r="A35" s="39"/>
      <c r="B35" s="39"/>
      <c r="C35" s="39"/>
      <c r="D35" s="39"/>
      <c r="E35" s="39"/>
      <c r="F35" s="39"/>
      <c r="G35" s="39"/>
      <c r="H35" s="39"/>
      <c r="I35" s="39"/>
      <c r="J35" s="39"/>
      <c r="K35" s="39"/>
      <c r="L35" s="39"/>
      <c r="M35" s="69" t="s">
        <v>42</v>
      </c>
      <c r="N35" s="70"/>
      <c r="O35" s="5">
        <f>+O29+O32+O34</f>
        <v>0</v>
      </c>
    </row>
    <row r="38" spans="1:15" x14ac:dyDescent="0.25">
      <c r="B38" s="34"/>
      <c r="C38" s="34"/>
    </row>
    <row r="39" spans="1:15" x14ac:dyDescent="0.25">
      <c r="B39" s="52"/>
      <c r="C39" s="52"/>
    </row>
    <row r="40" spans="1:15" ht="15.75" thickBot="1" x14ac:dyDescent="0.3">
      <c r="B40" s="53"/>
      <c r="C40" s="53"/>
    </row>
    <row r="41" spans="1:15" x14ac:dyDescent="0.25">
      <c r="B41" s="43" t="s">
        <v>43</v>
      </c>
      <c r="C41" s="43"/>
    </row>
    <row r="43" spans="1:15" x14ac:dyDescent="0.25">
      <c r="A43" s="24" t="s">
        <v>44</v>
      </c>
    </row>
    <row r="44" spans="1:15" x14ac:dyDescent="0.25">
      <c r="I44" s="33"/>
    </row>
  </sheetData>
  <sheetProtection algorithmName="SHA-512" hashValue="3wXKmI8W20oD5U34Jv13a5FmHrhnA+DMwyqtcnUEgtd/l4VHf3wICPx4vlDL8kpRT8hjd6DJ97wKhDpLWhrfEw==" saltValue="nB4plo+jvGsY7fJJhJnvlA==" spinCount="100000" sheet="1" selectLockedCells="1"/>
  <mergeCells count="45">
    <mergeCell ref="K20:K21"/>
    <mergeCell ref="L20:L21"/>
    <mergeCell ref="M20:M21"/>
    <mergeCell ref="N20:N21"/>
    <mergeCell ref="O20:O21"/>
    <mergeCell ref="F20:F21"/>
    <mergeCell ref="G20:G21"/>
    <mergeCell ref="H20:H21"/>
    <mergeCell ref="I20:I21"/>
    <mergeCell ref="J20:J21"/>
    <mergeCell ref="B20:B21"/>
    <mergeCell ref="A20:A21"/>
    <mergeCell ref="C20:C21"/>
    <mergeCell ref="D20:D21"/>
    <mergeCell ref="E20:E21"/>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 F22:F2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 G22:G25</xm:sqref>
        </x14:dataValidation>
        <x14:dataValidation type="list" allowBlank="1" showInputMessage="1" showErrorMessage="1">
          <x14:formula1>
            <xm:f>Hoja2!$F$7:$F$8</xm:f>
          </x14:formula1>
          <xm:sqref>I20 I22:I25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6" ma:contentTypeDescription="Create a new document." ma:contentTypeScope="" ma:versionID="60b7753d23551b14c55649795ef8f48d">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28a0fb2741e97655dda298724db9992a"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8e2a4ddb-55b4-4487-b2cb-514bc0fbe095"/>
    <ds:schemaRef ds:uri="http://purl.org/dc/terms/"/>
    <ds:schemaRef ds:uri="http://schemas.openxmlformats.org/package/2006/metadata/core-properties"/>
    <ds:schemaRef ds:uri="http://www.w3.org/XML/1998/namespace"/>
    <ds:schemaRef ds:uri="http://schemas.microsoft.com/office/infopath/2007/PartnerControls"/>
    <ds:schemaRef ds:uri="http://purl.org/dc/elements/1.1/"/>
    <ds:schemaRef ds:uri="http://purl.org/dc/dcmitype/"/>
    <ds:schemaRef ds:uri="f77f2dd4-ab50-435b-ab4d-6167261064db"/>
    <ds:schemaRef ds:uri="http://schemas.microsoft.com/office/2006/documentManagement/typ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EAA3BF5-05A6-421C-9446-D74508C121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2023-08-15T22:10:16Z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