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Mis documentos\COMPRAS\CONTRATACION DIRECTA\F-CD-201 INSTRUMENTOS MUSICALES\PUBLICACION\"/>
    </mc:Choice>
  </mc:AlternateContent>
  <workbookProtection workbookAlgorithmName="SHA-512" workbookHashValue="vUrvjU6+NwQC50dsgP3dHZEUYlsM3pr23nQe8Sspk+NGAsSB2OAemFnsRKGI5P7Tw8RjBYYEa8pxO9Dorbzckw==" workbookSaltValue="Zp1jXzkBWv9jmYWODzuj7g==" workbookSpinCount="100000" lockStructure="1"/>
  <bookViews>
    <workbookView xWindow="0" yWindow="0" windowWidth="11460" windowHeight="6645"/>
  </bookViews>
  <sheets>
    <sheet name="Hoja1" sheetId="1" r:id="rId1"/>
    <sheet name="Hoja2" sheetId="2" state="hidden" r:id="rId2"/>
  </sheets>
  <definedNames>
    <definedName name="_xlnm.Print_Area" localSheetId="0">Hoja1!$A$1:$O$86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L30" i="1"/>
  <c r="M30" i="1" s="1"/>
  <c r="L31" i="1"/>
  <c r="N31" i="1" s="1"/>
  <c r="L32" i="1"/>
  <c r="M32" i="1" s="1"/>
  <c r="L33" i="1"/>
  <c r="N33" i="1" s="1"/>
  <c r="L34" i="1"/>
  <c r="N34" i="1" s="1"/>
  <c r="L35" i="1"/>
  <c r="N35" i="1" s="1"/>
  <c r="L36" i="1"/>
  <c r="N36" i="1" s="1"/>
  <c r="L37" i="1"/>
  <c r="N37" i="1" s="1"/>
  <c r="L38" i="1"/>
  <c r="N38" i="1" s="1"/>
  <c r="L39" i="1"/>
  <c r="M39" i="1" s="1"/>
  <c r="L40" i="1"/>
  <c r="M40" i="1" s="1"/>
  <c r="L41" i="1"/>
  <c r="M41" i="1" s="1"/>
  <c r="L42" i="1"/>
  <c r="M42" i="1" s="1"/>
  <c r="L43" i="1"/>
  <c r="M43" i="1" s="1"/>
  <c r="L44" i="1"/>
  <c r="M44" i="1" s="1"/>
  <c r="L45" i="1"/>
  <c r="N45" i="1" s="1"/>
  <c r="L46" i="1"/>
  <c r="N46" i="1" s="1"/>
  <c r="L47" i="1"/>
  <c r="N47" i="1" s="1"/>
  <c r="L48" i="1"/>
  <c r="N48" i="1" s="1"/>
  <c r="L49" i="1"/>
  <c r="N49" i="1" s="1"/>
  <c r="L50" i="1"/>
  <c r="N50" i="1" s="1"/>
  <c r="L51" i="1"/>
  <c r="M51" i="1" s="1"/>
  <c r="L52" i="1"/>
  <c r="M52" i="1" s="1"/>
  <c r="L53" i="1"/>
  <c r="N53" i="1" s="1"/>
  <c r="L54" i="1"/>
  <c r="M54" i="1" s="1"/>
  <c r="L55" i="1"/>
  <c r="M55" i="1" s="1"/>
  <c r="L56" i="1"/>
  <c r="M56" i="1" s="1"/>
  <c r="L57" i="1"/>
  <c r="N57" i="1" s="1"/>
  <c r="L58" i="1"/>
  <c r="N58" i="1" s="1"/>
  <c r="L59" i="1"/>
  <c r="N59" i="1" s="1"/>
  <c r="L60" i="1"/>
  <c r="N60" i="1" s="1"/>
  <c r="L61" i="1"/>
  <c r="N61" i="1" s="1"/>
  <c r="L62" i="1"/>
  <c r="N62" i="1" s="1"/>
  <c r="L63" i="1"/>
  <c r="M63" i="1" s="1"/>
  <c r="L64" i="1"/>
  <c r="N64" i="1" s="1"/>
  <c r="L65" i="1"/>
  <c r="M65" i="1" s="1"/>
  <c r="L66" i="1"/>
  <c r="M66" i="1" s="1"/>
  <c r="L67" i="1"/>
  <c r="M67" i="1" s="1"/>
  <c r="L68" i="1"/>
  <c r="M68" i="1" s="1"/>
  <c r="K38" i="1"/>
  <c r="K57" i="1"/>
  <c r="K6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H32" i="1"/>
  <c r="H33" i="1"/>
  <c r="H34" i="1"/>
  <c r="K34" i="1" s="1"/>
  <c r="H35" i="1"/>
  <c r="H36" i="1"/>
  <c r="H37" i="1"/>
  <c r="H38" i="1"/>
  <c r="H39" i="1"/>
  <c r="H40" i="1"/>
  <c r="H41" i="1"/>
  <c r="H42" i="1"/>
  <c r="H43" i="1"/>
  <c r="H44" i="1"/>
  <c r="H45" i="1"/>
  <c r="H46" i="1"/>
  <c r="K46" i="1" s="1"/>
  <c r="H47" i="1"/>
  <c r="H48" i="1"/>
  <c r="H49" i="1"/>
  <c r="H50" i="1"/>
  <c r="H51" i="1"/>
  <c r="H52" i="1"/>
  <c r="K52" i="1" s="1"/>
  <c r="H53" i="1"/>
  <c r="H54" i="1"/>
  <c r="H55" i="1"/>
  <c r="H56" i="1"/>
  <c r="K56" i="1" s="1"/>
  <c r="H57" i="1"/>
  <c r="H58" i="1"/>
  <c r="H59" i="1"/>
  <c r="H60" i="1"/>
  <c r="H61" i="1"/>
  <c r="H62" i="1"/>
  <c r="H63" i="1"/>
  <c r="H64" i="1"/>
  <c r="H65" i="1"/>
  <c r="K65" i="1" s="1"/>
  <c r="H66" i="1"/>
  <c r="H67" i="1"/>
  <c r="H68" i="1"/>
  <c r="H30" i="1"/>
  <c r="K30" i="1" s="1"/>
  <c r="H31" i="1"/>
  <c r="L23" i="1"/>
  <c r="N23" i="1" s="1"/>
  <c r="L24" i="1"/>
  <c r="N24" i="1" s="1"/>
  <c r="L25" i="1"/>
  <c r="N25" i="1" s="1"/>
  <c r="L26" i="1"/>
  <c r="N26" i="1" s="1"/>
  <c r="L27" i="1"/>
  <c r="N27" i="1" s="1"/>
  <c r="L28" i="1"/>
  <c r="N28" i="1" s="1"/>
  <c r="L29" i="1"/>
  <c r="N29" i="1" s="1"/>
  <c r="J23" i="1"/>
  <c r="J24" i="1"/>
  <c r="J25" i="1"/>
  <c r="J26" i="1"/>
  <c r="J27" i="1"/>
  <c r="J28" i="1"/>
  <c r="J29" i="1"/>
  <c r="J31" i="1"/>
  <c r="K31" i="1" s="1"/>
  <c r="H23" i="1"/>
  <c r="H24" i="1"/>
  <c r="H25" i="1"/>
  <c r="H26" i="1"/>
  <c r="K26" i="1" s="1"/>
  <c r="H27" i="1"/>
  <c r="H28" i="1"/>
  <c r="H29" i="1"/>
  <c r="K42" i="1" l="1"/>
  <c r="N63" i="1"/>
  <c r="O63" i="1" s="1"/>
  <c r="K60" i="1"/>
  <c r="K48" i="1"/>
  <c r="N56" i="1"/>
  <c r="N51" i="1"/>
  <c r="N39" i="1"/>
  <c r="N32" i="1"/>
  <c r="K67" i="1"/>
  <c r="M46" i="1"/>
  <c r="O46" i="1" s="1"/>
  <c r="M34" i="1"/>
  <c r="O34" i="1" s="1"/>
  <c r="N43" i="1"/>
  <c r="O43" i="1" s="1"/>
  <c r="M58" i="1"/>
  <c r="O58" i="1" s="1"/>
  <c r="M53" i="1"/>
  <c r="O53" i="1" s="1"/>
  <c r="N67" i="1"/>
  <c r="N55" i="1"/>
  <c r="O55" i="1" s="1"/>
  <c r="N44" i="1"/>
  <c r="O44" i="1" s="1"/>
  <c r="N68" i="1"/>
  <c r="O68" i="1" s="1"/>
  <c r="M64" i="1"/>
  <c r="O64" i="1" s="1"/>
  <c r="N30" i="1"/>
  <c r="K44" i="1"/>
  <c r="K32" i="1"/>
  <c r="M60" i="1"/>
  <c r="O60" i="1" s="1"/>
  <c r="M36" i="1"/>
  <c r="O36" i="1" s="1"/>
  <c r="K24" i="1"/>
  <c r="K66" i="1"/>
  <c r="K54" i="1"/>
  <c r="K43" i="1"/>
  <c r="M59" i="1"/>
  <c r="O59" i="1" s="1"/>
  <c r="M35" i="1"/>
  <c r="O35" i="1" s="1"/>
  <c r="N52" i="1"/>
  <c r="O52" i="1" s="1"/>
  <c r="K41" i="1"/>
  <c r="K40" i="1"/>
  <c r="K39" i="1"/>
  <c r="N66" i="1"/>
  <c r="O66" i="1" s="1"/>
  <c r="N42" i="1"/>
  <c r="O42" i="1" s="1"/>
  <c r="M26" i="1"/>
  <c r="O26" i="1" s="1"/>
  <c r="M48" i="1"/>
  <c r="O48" i="1" s="1"/>
  <c r="N65" i="1"/>
  <c r="O65" i="1" s="1"/>
  <c r="N41" i="1"/>
  <c r="O41" i="1" s="1"/>
  <c r="M47" i="1"/>
  <c r="O47" i="1" s="1"/>
  <c r="N40" i="1"/>
  <c r="K35" i="1"/>
  <c r="K45" i="1"/>
  <c r="K33" i="1"/>
  <c r="N54" i="1"/>
  <c r="O54" i="1" s="1"/>
  <c r="O30" i="1"/>
  <c r="M24" i="1"/>
  <c r="O24" i="1" s="1"/>
  <c r="M62" i="1"/>
  <c r="O62" i="1" s="1"/>
  <c r="M50" i="1"/>
  <c r="O50" i="1" s="1"/>
  <c r="M38" i="1"/>
  <c r="O38" i="1" s="1"/>
  <c r="M23" i="1"/>
  <c r="O23" i="1" s="1"/>
  <c r="M61" i="1"/>
  <c r="O61" i="1" s="1"/>
  <c r="M49" i="1"/>
  <c r="O49" i="1" s="1"/>
  <c r="M37" i="1"/>
  <c r="O37" i="1" s="1"/>
  <c r="O32" i="1"/>
  <c r="M45" i="1"/>
  <c r="O45" i="1" s="1"/>
  <c r="M31" i="1"/>
  <c r="O31" i="1" s="1"/>
  <c r="M57" i="1"/>
  <c r="O57" i="1" s="1"/>
  <c r="M33" i="1"/>
  <c r="O33" i="1" s="1"/>
  <c r="K68" i="1"/>
  <c r="O67" i="1"/>
  <c r="K64" i="1"/>
  <c r="K63" i="1"/>
  <c r="K62" i="1"/>
  <c r="K59" i="1"/>
  <c r="K58" i="1"/>
  <c r="O56" i="1"/>
  <c r="K55" i="1"/>
  <c r="K53" i="1"/>
  <c r="O51" i="1"/>
  <c r="K51" i="1"/>
  <c r="K50" i="1"/>
  <c r="K49" i="1"/>
  <c r="K47" i="1"/>
  <c r="O40" i="1"/>
  <c r="O39" i="1"/>
  <c r="K37" i="1"/>
  <c r="K36" i="1"/>
  <c r="K25" i="1"/>
  <c r="K23" i="1"/>
  <c r="K28" i="1"/>
  <c r="K29" i="1"/>
  <c r="K27" i="1"/>
  <c r="M29" i="1"/>
  <c r="O29" i="1" s="1"/>
  <c r="M28" i="1"/>
  <c r="O28" i="1" s="1"/>
  <c r="M27" i="1"/>
  <c r="O27" i="1" s="1"/>
  <c r="M25" i="1"/>
  <c r="O25" i="1" s="1"/>
  <c r="L21" i="1"/>
  <c r="M21" i="1" s="1"/>
  <c r="L22" i="1"/>
  <c r="N22" i="1" s="1"/>
  <c r="J21" i="1"/>
  <c r="J22" i="1"/>
  <c r="H21" i="1"/>
  <c r="K21" i="1" s="1"/>
  <c r="H22" i="1"/>
  <c r="K22" i="1" s="1"/>
  <c r="M22" i="1" l="1"/>
  <c r="O22" i="1" s="1"/>
  <c r="N21" i="1"/>
  <c r="O21" i="1" s="1"/>
  <c r="L20" i="1"/>
  <c r="M20" i="1" s="1"/>
  <c r="H20" i="1"/>
  <c r="J20" i="1"/>
  <c r="O70" i="1"/>
  <c r="O73" i="1" s="1"/>
  <c r="N20" i="1" l="1"/>
  <c r="O20" i="1" s="1"/>
  <c r="K20" i="1"/>
  <c r="O76" i="1"/>
  <c r="O69" i="1"/>
  <c r="O77" i="1" l="1"/>
  <c r="O71" i="1" l="1"/>
  <c r="O74" i="1" l="1"/>
  <c r="O75" i="1" s="1"/>
  <c r="O72" i="1"/>
  <c r="O7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<sst xmlns="http://schemas.openxmlformats.org/spreadsheetml/2006/main" count="143" uniqueCount="95">
  <si>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</si>
  <si>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</si>
  <si>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</si>
  <si>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</si>
  <si>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</si>
  <si>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</si>
  <si>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</si>
  <si>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</si>
  <si>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</si>
  <si>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</si>
  <si>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</si>
  <si>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</si>
  <si>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</si>
  <si>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</si>
  <si>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</si>
  <si>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</si>
  <si>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</si>
  <si>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</si>
  <si>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</si>
  <si>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</si>
  <si>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</si>
  <si>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</si>
  <si>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</si>
  <si>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</si>
  <si>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</si>
  <si>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</si>
  <si>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</si>
  <si>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</si>
  <si>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</si>
  <si>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</si>
  <si>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</si>
  <si>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</si>
  <si>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</si>
  <si>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</si>
  <si>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</si>
  <si>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</si>
  <si>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</si>
  <si>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</si>
  <si>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</si>
  <si>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</si>
  <si>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</si>
  <si>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</si>
  <si>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</si>
  <si>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</si>
  <si>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</si>
  <si>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MANTENIMIENTO CORRECTIVO Y PREVENTIVO A : Amplificador guitarra eléctica fender (pequeño) PLACA: 30928 MANTENIMIENTO CORRECTIVO: Revisión del potenciómetro de la reverb ya que no funciona, limpieza interna y externa, revisión de componentes eléctricos y electrónicos, comprobación y puesta en funcionamiento.</t>
  </si>
  <si>
    <t>SERVICIO DE MANTENIMIENTO PREVENTIVO Y CORRECTIVO A: Amplificador  ROCKSTAR, referencia MS-20 S/N 1437 PLACA: 60305 MANTENIMIENTO PREVENTIVO: Revisión de sistema eléctrico y electrónico, limpieza interna y externa a sus componentes, verificación y puesta en funcionamiento.</t>
  </si>
  <si>
    <t>SERVICIO DE MANTENIMIENTO PREVENTIVO Y CORRECTIVO A: AMPLIFICADOR 16 WTS PLACA: 27547 MANTENIMIENTO PREVENTIVO: Revisión de sistema eléctrico y electrónico, limpieza interna y externa a sus componentes, verificación y puesta en funcionamiento.</t>
  </si>
  <si>
    <t>SERVICIO DE MANTENIMIENTO PREVENTIVO Y CORRECTIVO A: AMPLIFICADOR BAJO ELECTRICO MARCA AMPEG BA-115 100 WATT 1X15" PLACA: 44847 44849 MANTENIMIENTO PREVENTIVO: Revisión de sistema eléctrico y electrónico, limpieza interna y externa a sus componentes, verificación y puesta en funcionamiento.</t>
  </si>
  <si>
    <t>SERVICIO DE MANTENIMIENTO PREVENTIVO Y CORRECTIVO A: AMPLIFICADOR DE GUITARRA ELECTRICA  PROFESIONAL (100 WATTS 2 PARLANTES 12", 2 CANALES) FENDER PLACA: 55167 55168 MANTENIMIENTO PREVENTIVO: Revisión de sistema eléctrico y electrónico, limpieza interna y externa a sus componentes, verificación y puesta en funcionamiento.</t>
  </si>
  <si>
    <t>SERVICIO DE MANTENIMIENTO PREVENTIVO Y CORRECTIVO A: AMPLIFICADOR DE GUITARRA ELECTRO ACUSTICA  PROFESIONAL (150 WATTS 2 PARLANTES 8", 2 CANALES) FENDER PLACA: 55166 MANTENIMIENTO PREVENTIVO: Revisión de sistema eléctrico y electrónico, limpieza interna y externa a sus componentes, verificación y puesta en funcionamiento.</t>
  </si>
  <si>
    <t>SERVICIO DE MANTENIMIENTO CORRECTIVO Y PREVENTIVO A: AMPLIFICADOR GUITARRA ELECTRICA FENDER FRONTMAN 212 PLACA: 44848 MANTENIMIENTO CORRECTIVO: Revisión del canal 1 (clean) ya que el potenciómetro presenta un gran incremento al pasar de 1 a 2 y no es gradual, revisión y limpieza a componentes eléctricos y electrónicos, verificación y puesta en funcionamiento</t>
  </si>
  <si>
    <t>SERVICIO DE MANTENIMIENTO CORRECTIVO Y PREVENTIVO A: AMPLIFICADOR GUITARRA ELECTRICA LANEY HC PLACA: 34421 34422 MANTENIMIENTO CORRECTIVO PLACA 34421: Revisión y camio de ser necesario de los potenciómetros (clean volume - volume crunch - ecualizador mid del canal crunch) ya que no funcionan o su incremento no es gradual, revisión y limpieza del sistema eléctrico y electrónico, verificación y puesta en marcha. MANTENIMIENTO CORRECTIVO PLACA 34422: En el canal (1) Clean: - El potenciómetro de ganancia pasa de 1 a 8, no es gradual - El ecualizador de frecuencias bajas no funciona. - El de medio parece un filtro pasa altos y no de frecuencias medias - El treble solo funciona si se abre el potenciómetro de frecuencias medias En el canal (2) Crunch: - El ecualizador treble no funciona Revisión al sistema eléctrico y electrónico, verificación y puesta en funcionamiento.</t>
  </si>
  <si>
    <t>SERVICIO DE MANTENIMIENTO PREVENTIVO Y CORRECTIVO A: AMPLIFICADOR LANEY RB3 BAJO ELECTRICO PLACA: 34424 34425 MANTENIMIENTO PREVENTIVO: Revisión de sistema eléctrico y electrónico, limpieza interna y externa a sus componentes, verificación y puesta en funcionamiento.</t>
  </si>
  <si>
    <t>SERVICIO DE MANTENIMIENTO PREVENTIVO Y CORRECTIVO A: AMPLIFICADOR PARA BAJO MARSHALL REF MB 150 PLACA: 46164 46165 MANTENIMIENTO PREVENTIVO: Revisión de sistema eléctrico y electrónico, limpieza interna y externa a sus componentes, verificación y puesta en funcionamiento.</t>
  </si>
  <si>
    <t>SERVICIO DE MANTENIMIENTO PREVENTIVO Y CORRECTIVO A: MEZCLADORA ANALOGA 20 CH Y USB, REF: MG-206C-USB MARCA YAMAHA PLACA: 46180 MANTENIMIENTO PREVENTIVO: Revisión de sistema eléctrico y electrónico, limpieza interna y externa a sus componentes, verificación y puesta en funcionamiento.</t>
  </si>
  <si>
    <t>SERVICIO DE MANTENIMIENTO PREVENTIVO Y CORRECTIVO A: MONITOR AUTOAMPLIFICADO REF: MSR-400, MARCA: YAMAHA PLACA: 46196 46197 46198 46199 46200 46201 MANTENIMIENTO PREVENTIVO: Revisión de sistema eléctrico y electrónico, limpieza interna y externa a sus componentes, verificación y puesta en funcionamiento.</t>
  </si>
  <si>
    <t>SERVICIO DE MANTENIMIENTO PRECENTIVO Y CORRECTIVO A: PARLANTES AUTOPOTENCIADO (AUTO AMPLIFICADO DSR115) XLR 1300 WATT ALTAVOCES ACTIVOS DE 15 DE 2 VIAS PLACA: 61125 61126 61127 61128 MANTENIMIENTO PREVENTIVO: Revisión de sistema eléctrico y electrónico, limpieza interna y externa a sus componentes, verificación y puesta en funcionamiento.</t>
  </si>
  <si>
    <t>SERVICIO DE MANTENIMIENTO PREVENTIVO Y CORRECTIVO A: TROMPETA PICCOLO PROFESIONAL, REF: YTR-6810S, MARCA: YAMAHA PLACA: 46217 MANTENIMIENTO PREVENTIVO: Limpieza, lubricación ya que el elemento presenta pesados los pistones.</t>
  </si>
  <si>
    <t>SERVICIO DE MANTENIMIENTO CORRECTIVO Y PREVENTIVO A: TROMPETA YAMAHA YTR 8310Z PLACA: 31883 MANTENIMIENTO CORRECTIVO: La bomba de afinación del primer piston tiene un golpe, realizar el ajuste, realizar limpieza general del equipo.</t>
  </si>
  <si>
    <t>SERVICIO DE MANTENIMIENTO CORRECTIVO Y PREVENTIVO A: TUBA VERTICAL DORADA INTERMED PLACA: 55082 MANTENIMIENTO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</si>
  <si>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SERVICIO DE MANTENIMIENTO CORRECTIVO Y PREVENTIVO A: TIPLE PLACA: 27846 MANTENIMIENTO CORRECTIVO: Cambio de cuerdas, Limpieza, Quit de cuerdas, paño para limpieza, limpieza general del equipo</t>
  </si>
  <si>
    <t>SERVICIO DE MANTENIMIENTO CORRECTIVO Y PREVENTIVO A: Tiple HC STUDIO S/N 1441 PLACA: 60307 MANTENIMIENTO CORRECTIVO: Cambio de cuerdas, Limpieza, Quit de cuerdas, paño para limpieza, limpieza general del equipo</t>
  </si>
  <si>
    <t>SERVICIO DE MANTENIMIENTO CORRECTIVO Y PREVENTIVO A: GUITARRA ACUSTICA PLACA: 27844 MANTENIMIENTO CORRECTIVO: Cambio de cuerdas, Limpieza, Quit de cuerdas, paño para limpieza, limpieza general del equipo</t>
  </si>
  <si>
    <t>SERVICIO DE MANTENIMIENTO CORRECTIVO Y PREVENTIVO A: GUITARRA ACUSTICA ALHAMBRA 1C PLACA: 34427 34428 MANTENIMIENTO CORRECTIVO: Cambio de cuerdas, Limpieza, Quit de cuerdas, paño para limpieza, limpieza general del equipo</t>
  </si>
  <si>
    <t>SERVICIO DE MANTENIMIENTO CORRECTIVO Y PREVENTIVO A: GUITARRA ACUSTICA ESPAÑOLA MOD 4P 902043 PLACA: 27648 27649 MANTENIMIENTO CORRECTIVO: Cambio de cuerdas, Limpieza, Quit de cuerdas, paño para limpieza, limpieza general del equipo</t>
  </si>
  <si>
    <t>SERVICIO DE MANTENIMIENTO CORRECTIVO Y PREVENTIVO A: Guitarra Acústica SCALA, referencia C-960 S/N 1439 PLACA: 60306 MANTENIMIENTO CORRECTIVO: Cambio de cuerdas, Limpieza, Quit de cuerdas, paño para limpieza, limpieza general del equipo</t>
  </si>
  <si>
    <t>SERVICIO DE MANTENIMIENTO CORRECTIVO Y PREVENTIVO A: BANDOLA PLACA: 27847 27848 27849 MANTENIMIENTO CORRECTIVO: Cambio de cuerdas, Limpieza, Quit de cuerdas, paño para limpieza, limpieza general del equipo</t>
  </si>
  <si>
    <t>SERVICIO DE MANTENIMIENTO CORRECTIVO Y PREVENTIVO A: GUITARRA ELECTRICA IBAÑEZ GRG 270 PLACA: 34418 MANTENIMIENTO CORRECTIVO: - Revisar el funcionamiento de los micrófonos frente a la posición de la palanca, la posición 2 de arriba hacia abajo cancela las frecuencias bajas. - Ajustar el potenciómetro del volumen, se rueda, limpieza general del elemento, verificación y puesta en funcionamiento.</t>
  </si>
  <si>
    <t>SERVICIO DE MANTENIMIENTO CORRECTIVO Y PREVENTIVO A: Guitarra Eléctrica ROCKSTAR, referencia E-200BK S/N 1436 PLACA: 60304 MANTENIMIENTO CORRECTIVO: - Trasteo de la primera cuerda en el traste 3 - Se recomienda cambio de encordado 0.10 Limpieza general del elemento, verificación y puesta en funcionamiento.</t>
  </si>
  <si>
    <t>SERVICIO DE MANTENIMIENTO CORRECTIVO Y PREVENTIVO A: BAJO ELECTRICO 4 CUERDAS PROFESIONAL (JAZZ, PRESICION, DELUXE) FENDER PLACA: 55160 MANTENIMIENTO CORRECTIVO: Cambio de pila del preamplificador, limpieza general del elemento, verificación y puesta en funcionamiento.</t>
  </si>
  <si>
    <t>SERVICIO DE MANTENIMIENTO CORRECTIVO Y PREVENTIVO A: BAJO ELECTRICO 5 CUERDAS PROFESIONAL (JAZZ, PRESICION, DELUXE) FENDER PLACA: 55161 MANTENIMIENTO CORRECTIVO: Cambio de pila del preamplificador, limpieza general del elemento, verificación y puesta en funcionamiento.</t>
  </si>
  <si>
    <t>SERVICIO DE MANTENIMIENTO CORRECTIVO Y PREVENTIVO A: BAJO ELECTRICO YAMAHA REX 375 PLACA: 34431 MANTENIMIENTO CORRECTIVO: Hace falta el arreglo o cambio de Jack para conectar el pluv de cable de línea, limpieza general del elemento, verificación y puesta en funcionamiento.</t>
  </si>
  <si>
    <t>SERVICIO DE MANTENIMIENTO CORRECTIVO Y PREVENTIVO A: VIOLAS GREKO DE ESTUDIO 14" PLACA: 42207 MANTENIMIENTO CORRECTIVO: Cambio de cuerdas, Limpieza, Quit de cuerdas, paño para limpieza, limpieza general del equipo</t>
  </si>
  <si>
    <t>SERVICIO DE MANTENIMIENTO CORRECTIVO Y PREVENTIVO A: VIOLAS GREKO DE ESTUDIO 15" PLACA: 42208 MANTENIMIENTO CORRECTIVO: Cambio de cuerdas, Limpieza, Quit de cuerdas, paño para limpieza, limpieza general del equipo</t>
  </si>
  <si>
    <t>SERVICIO DE MANTENIMIENTO CORRECTIVO Y PREVENTIVO A: VIOLAS GREKO DE ESTUDIO 16" PLACA: 42209 MANTENIMIENTO CORRECTIVO: Cambio de cuerdas, Limpieza, Quit de cuerdas, paño para limpieza, limpieza general del equipo  </t>
  </si>
  <si>
    <t>SERVICIO DE MANTENIMIENTO CORRECTIVO Y PREVENTIVO A: VIOLÍN GREKO DE ESTUDIO 1/2 PLACA: 42210 42211 42212 MANTENIMIENTO CORRECTIVO: Cambio de cuerdas, Limpieza, Quit de cuerdas, paño para limpieza, limpieza general del equipo</t>
  </si>
  <si>
    <t>SERVICIO DE MANTENIMIENTO CORRECTIVO Y PREVENTIVO A: VIOLÍN GREKO DE ESTUDIO 3/4 PLACA: 42213 42214 42215 MANTENIMIENTO CORRECTIVO: Cambio de cuerdas, Limpieza, Quit de cuerdas, paño para limpieza, limpieza general del equipo</t>
  </si>
  <si>
    <t>SERVICIO DE MANTENIMIENTO CORRECTIVO Y PREVENTIVO A: VIOLÍN GREKO DE ESTUDIO 4/4 PLACA: 42216 42217 42218 42219 42220 MANTENIMIENTO CORRECTIVO: Cambio de cuerdas, Limpieza, Quit de cuerdas, paño para limpieza, limpieza general del equipo</t>
  </si>
  <si>
    <t>SERVICIO DE MANTENIMIENTO CORRECTIVO Y PREVENTIVO A: CONTRABAJO 3/4 CREMONA SB1. ENCORDADO PY PLACA: 30530 MANTENIMIENTO CORRECTIVO: Cambio de cuerdas, Limpieza, Quit de cuerdas, paño para limpieza, limpieza general del equipo</t>
  </si>
  <si>
    <t>SERVICIO DE MANTENIMIENTO CORRECTIVO Y PREVENTIVO A: CONTRABAJO GREKO DE ESTUDIO 3/4 COMPLETO PLACA: 42201 42202 MANTENIMIENTO CORRECTIVO: Cambio de cuerdas, Limpieza, Quit de cuerdas, paño para limpieza, limpieza general del equipo</t>
  </si>
  <si>
    <t>SERVICIO DE MANTENIMIENTO PREVENTIVO Y CORRECTIVO A: CLAVINOVA YAMAHA CLP 230  88 PLACA: 34417 MANTENIMIENTO PREVENTIVO: No funciona el pedal, comprobación de funcionamiento del mismo y en dado caso reemplazarlo,Verificar sensibilidad de cada tecla, revisión de componentes eléctricos y electrónicos, limpieza general del elemento, verificación y puesta en funcionamiento.</t>
  </si>
  <si>
    <t>SERVICIO DE MANTENIMIENTO PREVENTIVO Y CORRECTIVO A: PIANO CASIO PRIVIA PX 330BK, CON BASE ORIGINAL, ADAPTADOR Y PEDAL PLACA: 41964 MANTENIMIENTO PREVENTIVO: Verificar sensibilidad de cada tecla, ya que suena fuerte aunque se toque suave, limpieza general del elemento, revisión de componentes eléctricos y electrónicos, verificación y puesta en funcionamiento.</t>
  </si>
  <si>
    <t>SERVICIO DE MANTENIMIENTO PREVENTIVO Y CORRECTIVO A: PIANO DE COLA CON BAQUETA SN:J3258281 PLACA: 55208 MANTENIMIENTO PREVENTIVO: Afinación melódica y armónica del elemento, verificación de la banqueta para que sea graduable, limpieza general del elemento, verificación y puesta en funcionamiento.</t>
  </si>
  <si>
    <t>SERVICIO DE MANTENIMIENTO PREVENTIVO Y CORRECTIVO A: PIANO VERTICAL NEGRO SN:J33332193 PLACA: 55210 MANTENIMIENTO PREVENTIVO: Afinación melódica y armónica del elemento, regulación del sonido (varía según altura de opaco a brillante) mantenimiento a martillos para rebote (algunos son lentos y no repiten bien), limpieza general del equipo, verificación y puesta en funcionamiento.</t>
  </si>
  <si>
    <t>SERVICIO DE MANTENIMIENTO PREVENTIVO Y CORRECTIVO A: PIANO VERTICAL YAMAHA LU 90 PE NEGRO PLACA: 34416 MANTENIMIENTO PREVENTIVO: Afinación melódica y armónica del elemento, regulación del sonido (varía según altura de opaco a brillante) mantenimiento a martillos para rebote (algunos son lentos y no repiten bien), limpieza general del equipo, verificación y puesta en funcionamiento.</t>
  </si>
  <si>
    <t>SERVICIO DE MANTENIMIENTO PREVENTIVO Y CORRECTIVO A: TIMBAL SINFONICO DE 32¨, REF: TP-3132, MARCA: YAMAHA PLACA: 46216 MANTENIMIENTO PREVENTIVO: El timbal presenta una vibración o ruido interno, limpieza general del elemento, verificación y puesta en funcionamiento.</t>
  </si>
  <si>
    <t>SERVICIO DE MANTENIMIENTO CORRECTIVO Y PREVENTIVO A: GUITARRA ACUSTICA PLACA: 27843 MANTENIMIENTO CORRECTIVO: Cambio de cuerdas, Limpieza, Quit de cuerdas, paño para limpieza, limpieza general del equipo  </t>
  </si>
  <si>
    <t>SERVICIO DE MANTENIMIENTO CORRECTIVO Y PREVENTIVO A: BATERIA ACUSTICA CAJA REF SCB12W Y SCB2FS51 PLACA: 46167 MANTENIMIENTO CORRECTIVO: Se requiere de 4 parches corrugados de 14" para redoblante, 8 juegos de protectores para platos, limpieza general del equipo, verificación y puesta en funcionamiento.</t>
  </si>
  <si>
    <t>SERVICIO DE MANTENIMIENTO CORRECTIVO Y PREVENTIVO A: BATERIA RENOWN 4PC RN1-E8246 SOP GRETSCH PLACA: 54917 54918 MANTENIMIENTO CORRECTIVO: Se requiere de 4 parches corrugados de 14" para redoblante, 8 juegos de protectores para platos, 1 clutch para máquina hihat, limpieza general del equipo, verificación y puesta en funcionamiento.</t>
  </si>
  <si>
    <t>SERVICIO DE MANTENIMIENTO CORRECTIVO Y PREVENTIVO A: BATERÍA ACÚSTICA SCB CAJA 1/2 PLACA: 42197 MANTENIMIENTO CORRECTIVO: Se requiere de 4 parches corrugados de 14" para redoblante, 8 juegos de protectores para platos, limpieza general del equipo, verificación y puesta en funcionamiento.  </t>
  </si>
  <si>
    <t>SERVICIO DE MANTENIMIENTO CORRECTIVO Y PREVENTIVO A: BATERÍA ACÚSTICA SCB CAJA 2/2 PLACA: 42198 MANTENIMIENTO CORRECTIVO: Se requiere de 4 parches corrugados de 14" para redoblante, 8 juegos de protectores para platos, limpieza general del equipo, verificación y puesta en funcionamiento.</t>
  </si>
  <si>
    <t>SERVICIO DE MANTENIMIENTO CORRECTIVO Y PREVENTIVO A: BATERIA YAMAHA SC-N275 STAGE CUSTOM PLACA: 31881 MANTENIMIENTO CORRECTIVO: Se requiere de 4 parches corrugados de 14" para redoblante, 8 juegos de protectores para platos, limpieza general del equipo, verificación y puesta en funcionamiento.</t>
  </si>
  <si>
    <t>BOLSA DE REPUESTOS: BOLSA DE REPUESTOS PARA CUBRIR LOS ELEMENTOS Y REPUESTOS NO CONTEMPLADOS EN LOS MANTENIMIENTOS CORRECTIVOS MENCIONADOS, POR UN VALOR DE 6´000.000 (Seis millones de pesos) IVA incluído.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</si>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</sst>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149967955565050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0" borderId="26" xfId="0" applyFont="1" applyBorder="1" applyAlignment="1" applyProtection="1">
      <alignment horizontal="center" vertical="center"/>
    </xf>
    <xf numFmtId="0" fontId="1" fillId="0" borderId="27" xfId="0" applyFont="1" applyBorder="1" applyAlignment="1" applyProtection="1">
      <alignment wrapText="1"/>
    </xf>
    <xf numFmtId="0" fontId="3" fillId="36" borderId="26" xfId="0" applyFont="1" applyFill="1" applyBorder="1" applyAlignment="1" applyProtection="1">
      <alignment horizontal="left" wrapText="1"/>
    </xf>
    <xf numFmtId="0" fontId="1" fillId="0" borderId="27"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1" fontId="12" fillId="36" borderId="26" xfId="3" applyNumberFormat="1" applyFont="1" applyFill="1" applyBorder="1" applyAlignment="1" applyProtection="1">
      <alignment horizontal="center" vertical="center"/>
    </xf>
    <xf numFmtId="9" fontId="3" fillId="36" borderId="26" xfId="1" applyFont="1" applyFill="1" applyBorder="1" applyAlignment="1" applyProtection="1">
      <alignment horizontal="center" vertical="center"/>
    </xf>
    <xf numFmtId="43" fontId="3" fillId="0" borderId="26" xfId="3" applyFont="1" applyFill="1" applyBorder="1" applyAlignment="1" applyProtection="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0" fontId="0" fillId="2" borderId="0" xfId="0" applyFill="1" applyAlignment="1" applyProtection="1"/>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tabSelected="1" zoomScale="85" zoomScaleNormal="85" zoomScaleSheetLayoutView="70" zoomScalePageLayoutView="55" workbookViewId="0">
      <selection activeCell="F66" sqref="F66"/>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76"/>
      <c r="B2" s="83" t="s">
        <v>0</v>
      </c>
      <c r="C2" s="83"/>
      <c r="D2" s="83"/>
      <c r="E2" s="83"/>
      <c r="F2" s="83"/>
      <c r="G2" s="83"/>
      <c r="H2" s="83"/>
      <c r="I2" s="83"/>
      <c r="J2" s="83"/>
      <c r="K2" s="83"/>
      <c r="L2" s="83"/>
      <c r="M2" s="83"/>
      <c r="N2" s="88" t="s">
        <v>37</v>
      </c>
      <c r="O2" s="88"/>
    </row>
    <row r="3" spans="1:15" ht="15.75" customHeight="1" x14ac:dyDescent="0.25">
      <c r="A3" s="76"/>
      <c r="B3" s="83" t="s">
        <v>1</v>
      </c>
      <c r="C3" s="83"/>
      <c r="D3" s="83"/>
      <c r="E3" s="83"/>
      <c r="F3" s="83"/>
      <c r="G3" s="83"/>
      <c r="H3" s="83"/>
      <c r="I3" s="83"/>
      <c r="J3" s="83"/>
      <c r="K3" s="83"/>
      <c r="L3" s="83"/>
      <c r="M3" s="83"/>
      <c r="N3" s="88" t="s">
        <v>40</v>
      </c>
      <c r="O3" s="88"/>
    </row>
    <row r="4" spans="1:15" ht="16.5" customHeight="1" x14ac:dyDescent="0.25">
      <c r="A4" s="76"/>
      <c r="B4" s="83" t="s">
        <v>36</v>
      </c>
      <c r="C4" s="83"/>
      <c r="D4" s="83"/>
      <c r="E4" s="83"/>
      <c r="F4" s="83"/>
      <c r="G4" s="83"/>
      <c r="H4" s="83"/>
      <c r="I4" s="83"/>
      <c r="J4" s="83"/>
      <c r="K4" s="83"/>
      <c r="L4" s="83"/>
      <c r="M4" s="83"/>
      <c r="N4" s="88" t="s">
        <v>41</v>
      </c>
      <c r="O4" s="88"/>
    </row>
    <row r="5" spans="1:15" ht="15" customHeight="1" x14ac:dyDescent="0.25">
      <c r="A5" s="76"/>
      <c r="B5" s="83"/>
      <c r="C5" s="83"/>
      <c r="D5" s="83"/>
      <c r="E5" s="83"/>
      <c r="F5" s="83"/>
      <c r="G5" s="83"/>
      <c r="H5" s="83"/>
      <c r="I5" s="83"/>
      <c r="J5" s="83"/>
      <c r="K5" s="83"/>
      <c r="L5" s="83"/>
      <c r="M5" s="83"/>
      <c r="N5" s="88" t="s">
        <v>38</v>
      </c>
      <c r="O5" s="88"/>
    </row>
    <row r="7" spans="1:15" x14ac:dyDescent="0.25">
      <c r="A7" s="9" t="s">
        <v>39</v>
      </c>
    </row>
    <row r="8" spans="1:15" x14ac:dyDescent="0.25">
      <c r="A8" s="9"/>
    </row>
    <row r="9" spans="1:15" x14ac:dyDescent="0.25">
      <c r="A9" s="10" t="s">
        <v>29</v>
      </c>
    </row>
    <row r="10" spans="1:15" ht="25.5" customHeight="1" x14ac:dyDescent="0.25">
      <c r="A10" s="57" t="s">
        <v>28</v>
      </c>
      <c r="B10" s="57"/>
      <c r="C10" s="11"/>
      <c r="E10" s="12" t="s">
        <v>21</v>
      </c>
      <c r="F10" s="62"/>
      <c r="G10" s="63"/>
      <c r="K10" s="13" t="s">
        <v>16</v>
      </c>
      <c r="L10" s="64"/>
      <c r="M10" s="65"/>
      <c r="N10" s="66"/>
    </row>
    <row r="11" spans="1:15" ht="15.75" thickBot="1" x14ac:dyDescent="0.3">
      <c r="A11" s="11"/>
      <c r="B11" s="26"/>
      <c r="C11" s="11"/>
      <c r="E11" s="14"/>
      <c r="F11" s="14"/>
      <c r="G11" s="14"/>
      <c r="K11" s="15"/>
      <c r="L11" s="16"/>
      <c r="M11" s="16"/>
      <c r="N11" s="16"/>
    </row>
    <row r="12" spans="1:15" ht="30.75" customHeight="1" thickBot="1" x14ac:dyDescent="0.3">
      <c r="A12" s="77" t="s">
        <v>26</v>
      </c>
      <c r="B12" s="78"/>
      <c r="C12" s="17"/>
      <c r="D12" s="59" t="s">
        <v>17</v>
      </c>
      <c r="E12" s="60"/>
      <c r="F12" s="60"/>
      <c r="G12" s="61"/>
      <c r="H12" s="5"/>
      <c r="I12" s="27"/>
      <c r="J12" s="27"/>
      <c r="K12" s="15"/>
    </row>
    <row r="13" spans="1:15" ht="15.75" thickBot="1" x14ac:dyDescent="0.3">
      <c r="A13" s="79"/>
      <c r="B13" s="80"/>
      <c r="C13" s="17"/>
      <c r="D13" s="16"/>
      <c r="E13" s="14"/>
      <c r="F13" s="14"/>
      <c r="G13" s="14"/>
      <c r="K13" s="15"/>
    </row>
    <row r="14" spans="1:15" ht="30" customHeight="1" thickBot="1" x14ac:dyDescent="0.3">
      <c r="A14" s="79"/>
      <c r="B14" s="80"/>
      <c r="C14" s="17"/>
      <c r="D14" s="59" t="s">
        <v>18</v>
      </c>
      <c r="E14" s="60"/>
      <c r="F14" s="60"/>
      <c r="G14" s="61"/>
      <c r="H14" s="5"/>
      <c r="I14" s="27"/>
      <c r="J14" s="27"/>
      <c r="K14" s="15"/>
    </row>
    <row r="15" spans="1:15" ht="18.75" customHeight="1" thickBot="1" x14ac:dyDescent="0.3">
      <c r="A15" s="79"/>
      <c r="B15" s="80"/>
      <c r="C15" s="17"/>
      <c r="E15" s="14"/>
      <c r="F15" s="14"/>
      <c r="G15" s="14"/>
      <c r="K15" s="15"/>
    </row>
    <row r="16" spans="1:15" ht="24" customHeight="1" thickBot="1" x14ac:dyDescent="0.3">
      <c r="A16" s="81"/>
      <c r="B16" s="82"/>
      <c r="C16" s="17"/>
      <c r="D16" s="59" t="s">
        <v>22</v>
      </c>
      <c r="E16" s="60"/>
      <c r="F16" s="60"/>
      <c r="G16" s="61"/>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0" customFormat="1" ht="60" customHeight="1" x14ac:dyDescent="0.25">
      <c r="A20" s="31">
        <v>1</v>
      </c>
      <c r="B20" s="38" t="s">
        <v>45</v>
      </c>
      <c r="C20" s="32"/>
      <c r="D20" s="39">
        <v>1</v>
      </c>
      <c r="E20" s="33" t="s">
        <v>43</v>
      </c>
      <c r="F20" s="34"/>
      <c r="G20" s="35">
        <v>0</v>
      </c>
      <c r="H20" s="36">
        <f t="shared" ref="H20:H68" si="0">+ROUND(F20*G20,0)</f>
        <v>0</v>
      </c>
      <c r="I20" s="35">
        <v>0</v>
      </c>
      <c r="J20" s="36">
        <f t="shared" ref="J20:J68" si="1">ROUND(F20*I20,0)</f>
        <v>0</v>
      </c>
      <c r="K20" s="36">
        <f t="shared" ref="K20:K68" si="2">ROUND(F20+H20+J20,0)</f>
        <v>0</v>
      </c>
      <c r="L20" s="36">
        <f>ROUND(F20*D20,0)</f>
        <v>0</v>
      </c>
      <c r="M20" s="28">
        <f>ROUND(L20*G20,0)</f>
        <v>0</v>
      </c>
      <c r="N20" s="28">
        <f t="shared" ref="N20:N68" si="3">ROUND(L20*I20,0)</f>
        <v>0</v>
      </c>
      <c r="O20" s="29">
        <f t="shared" ref="O20:O68" si="4">ROUND(L20+N20+M20,0)</f>
        <v>0</v>
      </c>
    </row>
    <row r="21" spans="1:15" s="30" customFormat="1" ht="58.5" customHeight="1" x14ac:dyDescent="0.25">
      <c r="A21" s="31">
        <v>2</v>
      </c>
      <c r="B21" s="38" t="s">
        <v>46</v>
      </c>
      <c r="C21" s="32"/>
      <c r="D21" s="39">
        <v>1</v>
      </c>
      <c r="E21" s="33" t="s">
        <v>43</v>
      </c>
      <c r="F21" s="34"/>
      <c r="G21" s="35">
        <v>0</v>
      </c>
      <c r="H21" s="36">
        <f t="shared" si="0"/>
        <v>0</v>
      </c>
      <c r="I21" s="35">
        <v>0</v>
      </c>
      <c r="J21" s="36">
        <f t="shared" si="1"/>
        <v>0</v>
      </c>
      <c r="K21" s="36">
        <f t="shared" si="2"/>
        <v>0</v>
      </c>
      <c r="L21" s="36">
        <f t="shared" ref="L21:L67" si="5">ROUND(F21*D21,0)</f>
        <v>0</v>
      </c>
      <c r="M21" s="28">
        <f t="shared" ref="M21:M68" si="6">ROUND(L21*G21,0)</f>
        <v>0</v>
      </c>
      <c r="N21" s="28">
        <f t="shared" si="3"/>
        <v>0</v>
      </c>
      <c r="O21" s="29">
        <f t="shared" si="4"/>
        <v>0</v>
      </c>
    </row>
    <row r="22" spans="1:15" s="30" customFormat="1" ht="63" customHeight="1" x14ac:dyDescent="0.25">
      <c r="A22" s="31">
        <v>3</v>
      </c>
      <c r="B22" s="38" t="s">
        <v>47</v>
      </c>
      <c r="C22" s="32"/>
      <c r="D22" s="39">
        <v>1</v>
      </c>
      <c r="E22" s="33" t="s">
        <v>43</v>
      </c>
      <c r="F22" s="34"/>
      <c r="G22" s="35">
        <v>0</v>
      </c>
      <c r="H22" s="36">
        <f t="shared" si="0"/>
        <v>0</v>
      </c>
      <c r="I22" s="35">
        <v>0</v>
      </c>
      <c r="J22" s="36">
        <f t="shared" si="1"/>
        <v>0</v>
      </c>
      <c r="K22" s="36">
        <f t="shared" si="2"/>
        <v>0</v>
      </c>
      <c r="L22" s="36">
        <f t="shared" si="5"/>
        <v>0</v>
      </c>
      <c r="M22" s="28">
        <f t="shared" si="6"/>
        <v>0</v>
      </c>
      <c r="N22" s="28">
        <f t="shared" si="3"/>
        <v>0</v>
      </c>
      <c r="O22" s="29">
        <f t="shared" si="4"/>
        <v>0</v>
      </c>
    </row>
    <row r="23" spans="1:15" s="30" customFormat="1" ht="61.5" customHeight="1" x14ac:dyDescent="0.25">
      <c r="A23" s="31">
        <v>4</v>
      </c>
      <c r="B23" s="38" t="s">
        <v>48</v>
      </c>
      <c r="C23" s="32"/>
      <c r="D23" s="39">
        <v>2</v>
      </c>
      <c r="E23" s="33" t="s">
        <v>43</v>
      </c>
      <c r="F23" s="34"/>
      <c r="G23" s="35">
        <v>0</v>
      </c>
      <c r="H23" s="36">
        <f t="shared" si="0"/>
        <v>0</v>
      </c>
      <c r="I23" s="35">
        <v>0</v>
      </c>
      <c r="J23" s="36">
        <f t="shared" si="1"/>
        <v>0</v>
      </c>
      <c r="K23" s="36">
        <f t="shared" si="2"/>
        <v>0</v>
      </c>
      <c r="L23" s="36">
        <f t="shared" si="5"/>
        <v>0</v>
      </c>
      <c r="M23" s="28">
        <f t="shared" si="6"/>
        <v>0</v>
      </c>
      <c r="N23" s="28">
        <f t="shared" si="3"/>
        <v>0</v>
      </c>
      <c r="O23" s="29">
        <f t="shared" si="4"/>
        <v>0</v>
      </c>
    </row>
    <row r="24" spans="1:15" s="30" customFormat="1" ht="74.25" customHeight="1" x14ac:dyDescent="0.25">
      <c r="A24" s="31">
        <v>5</v>
      </c>
      <c r="B24" s="38" t="s">
        <v>49</v>
      </c>
      <c r="C24" s="32"/>
      <c r="D24" s="39">
        <v>2</v>
      </c>
      <c r="E24" s="33" t="s">
        <v>43</v>
      </c>
      <c r="F24" s="34"/>
      <c r="G24" s="35">
        <v>0</v>
      </c>
      <c r="H24" s="36">
        <f t="shared" si="0"/>
        <v>0</v>
      </c>
      <c r="I24" s="35">
        <v>0</v>
      </c>
      <c r="J24" s="36">
        <f t="shared" si="1"/>
        <v>0</v>
      </c>
      <c r="K24" s="36">
        <f t="shared" si="2"/>
        <v>0</v>
      </c>
      <c r="L24" s="36">
        <f t="shared" si="5"/>
        <v>0</v>
      </c>
      <c r="M24" s="28">
        <f t="shared" si="6"/>
        <v>0</v>
      </c>
      <c r="N24" s="28">
        <f t="shared" si="3"/>
        <v>0</v>
      </c>
      <c r="O24" s="29">
        <f t="shared" si="4"/>
        <v>0</v>
      </c>
    </row>
    <row r="25" spans="1:15" s="30" customFormat="1" ht="74.25" customHeight="1" x14ac:dyDescent="0.25">
      <c r="A25" s="31">
        <v>6</v>
      </c>
      <c r="B25" s="38" t="s">
        <v>50</v>
      </c>
      <c r="C25" s="32"/>
      <c r="D25" s="39">
        <v>1</v>
      </c>
      <c r="E25" s="33" t="s">
        <v>43</v>
      </c>
      <c r="F25" s="34"/>
      <c r="G25" s="35">
        <v>0</v>
      </c>
      <c r="H25" s="36">
        <f t="shared" si="0"/>
        <v>0</v>
      </c>
      <c r="I25" s="35">
        <v>0</v>
      </c>
      <c r="J25" s="36">
        <f t="shared" si="1"/>
        <v>0</v>
      </c>
      <c r="K25" s="36">
        <f t="shared" si="2"/>
        <v>0</v>
      </c>
      <c r="L25" s="36">
        <f t="shared" si="5"/>
        <v>0</v>
      </c>
      <c r="M25" s="28">
        <f t="shared" si="6"/>
        <v>0</v>
      </c>
      <c r="N25" s="28">
        <f t="shared" si="3"/>
        <v>0</v>
      </c>
      <c r="O25" s="29">
        <f t="shared" si="4"/>
        <v>0</v>
      </c>
    </row>
    <row r="26" spans="1:15" s="30" customFormat="1" ht="75" customHeight="1" x14ac:dyDescent="0.25">
      <c r="A26" s="31">
        <v>7</v>
      </c>
      <c r="B26" s="38" t="s">
        <v>51</v>
      </c>
      <c r="C26" s="32"/>
      <c r="D26" s="39">
        <v>1</v>
      </c>
      <c r="E26" s="33" t="s">
        <v>43</v>
      </c>
      <c r="F26" s="34"/>
      <c r="G26" s="35">
        <v>0</v>
      </c>
      <c r="H26" s="36">
        <f t="shared" si="0"/>
        <v>0</v>
      </c>
      <c r="I26" s="35">
        <v>0</v>
      </c>
      <c r="J26" s="36">
        <f t="shared" si="1"/>
        <v>0</v>
      </c>
      <c r="K26" s="36">
        <f t="shared" si="2"/>
        <v>0</v>
      </c>
      <c r="L26" s="36">
        <f t="shared" si="5"/>
        <v>0</v>
      </c>
      <c r="M26" s="28">
        <f t="shared" si="6"/>
        <v>0</v>
      </c>
      <c r="N26" s="28">
        <f t="shared" si="3"/>
        <v>0</v>
      </c>
      <c r="O26" s="29">
        <f t="shared" si="4"/>
        <v>0</v>
      </c>
    </row>
    <row r="27" spans="1:15" s="30" customFormat="1" ht="157.5" customHeight="1" x14ac:dyDescent="0.25">
      <c r="A27" s="31">
        <v>8</v>
      </c>
      <c r="B27" s="38" t="s">
        <v>52</v>
      </c>
      <c r="C27" s="32"/>
      <c r="D27" s="39">
        <v>2</v>
      </c>
      <c r="E27" s="33" t="s">
        <v>43</v>
      </c>
      <c r="F27" s="34"/>
      <c r="G27" s="35">
        <v>0</v>
      </c>
      <c r="H27" s="36">
        <f t="shared" si="0"/>
        <v>0</v>
      </c>
      <c r="I27" s="35">
        <v>0</v>
      </c>
      <c r="J27" s="36">
        <f t="shared" si="1"/>
        <v>0</v>
      </c>
      <c r="K27" s="36">
        <f t="shared" si="2"/>
        <v>0</v>
      </c>
      <c r="L27" s="36">
        <f t="shared" si="5"/>
        <v>0</v>
      </c>
      <c r="M27" s="28">
        <f t="shared" si="6"/>
        <v>0</v>
      </c>
      <c r="N27" s="28">
        <f t="shared" si="3"/>
        <v>0</v>
      </c>
      <c r="O27" s="29">
        <f t="shared" si="4"/>
        <v>0</v>
      </c>
    </row>
    <row r="28" spans="1:15" s="30" customFormat="1" ht="60" customHeight="1" x14ac:dyDescent="0.25">
      <c r="A28" s="31">
        <v>9</v>
      </c>
      <c r="B28" s="38" t="s">
        <v>53</v>
      </c>
      <c r="C28" s="32"/>
      <c r="D28" s="39">
        <v>2</v>
      </c>
      <c r="E28" s="33" t="s">
        <v>43</v>
      </c>
      <c r="F28" s="34"/>
      <c r="G28" s="35">
        <v>0</v>
      </c>
      <c r="H28" s="36">
        <f t="shared" si="0"/>
        <v>0</v>
      </c>
      <c r="I28" s="35">
        <v>0</v>
      </c>
      <c r="J28" s="36">
        <f t="shared" si="1"/>
        <v>0</v>
      </c>
      <c r="K28" s="36">
        <f t="shared" si="2"/>
        <v>0</v>
      </c>
      <c r="L28" s="36">
        <f t="shared" si="5"/>
        <v>0</v>
      </c>
      <c r="M28" s="28">
        <f t="shared" si="6"/>
        <v>0</v>
      </c>
      <c r="N28" s="28">
        <f t="shared" si="3"/>
        <v>0</v>
      </c>
      <c r="O28" s="29">
        <f t="shared" si="4"/>
        <v>0</v>
      </c>
    </row>
    <row r="29" spans="1:15" s="30" customFormat="1" ht="57.75" customHeight="1" x14ac:dyDescent="0.25">
      <c r="A29" s="31">
        <v>10</v>
      </c>
      <c r="B29" s="38" t="s">
        <v>54</v>
      </c>
      <c r="C29" s="32"/>
      <c r="D29" s="39">
        <v>2</v>
      </c>
      <c r="E29" s="33" t="s">
        <v>43</v>
      </c>
      <c r="F29" s="34"/>
      <c r="G29" s="35">
        <v>0</v>
      </c>
      <c r="H29" s="36">
        <f t="shared" si="0"/>
        <v>0</v>
      </c>
      <c r="I29" s="35">
        <v>0</v>
      </c>
      <c r="J29" s="36">
        <f t="shared" si="1"/>
        <v>0</v>
      </c>
      <c r="K29" s="36">
        <f t="shared" si="2"/>
        <v>0</v>
      </c>
      <c r="L29" s="36">
        <f t="shared" si="5"/>
        <v>0</v>
      </c>
      <c r="M29" s="28">
        <f t="shared" si="6"/>
        <v>0</v>
      </c>
      <c r="N29" s="28">
        <f t="shared" si="3"/>
        <v>0</v>
      </c>
      <c r="O29" s="29">
        <f t="shared" si="4"/>
        <v>0</v>
      </c>
    </row>
    <row r="30" spans="1:15" s="30" customFormat="1" ht="58.5" customHeight="1" x14ac:dyDescent="0.25">
      <c r="A30" s="31">
        <v>11</v>
      </c>
      <c r="B30" s="38" t="s">
        <v>55</v>
      </c>
      <c r="C30" s="32"/>
      <c r="D30" s="39">
        <v>1</v>
      </c>
      <c r="E30" s="33" t="s">
        <v>43</v>
      </c>
      <c r="F30" s="34"/>
      <c r="G30" s="35">
        <v>0</v>
      </c>
      <c r="H30" s="36">
        <f t="shared" si="0"/>
        <v>0</v>
      </c>
      <c r="I30" s="35">
        <v>0</v>
      </c>
      <c r="J30" s="36">
        <f t="shared" si="1"/>
        <v>0</v>
      </c>
      <c r="K30" s="36">
        <f t="shared" si="2"/>
        <v>0</v>
      </c>
      <c r="L30" s="36">
        <f t="shared" si="5"/>
        <v>0</v>
      </c>
      <c r="M30" s="28">
        <f t="shared" si="6"/>
        <v>0</v>
      </c>
      <c r="N30" s="28">
        <f t="shared" si="3"/>
        <v>0</v>
      </c>
      <c r="O30" s="29">
        <f t="shared" si="4"/>
        <v>0</v>
      </c>
    </row>
    <row r="31" spans="1:15" s="30" customFormat="1" ht="60.75" customHeight="1" x14ac:dyDescent="0.25">
      <c r="A31" s="31">
        <v>12</v>
      </c>
      <c r="B31" s="38" t="s">
        <v>56</v>
      </c>
      <c r="C31" s="32"/>
      <c r="D31" s="39">
        <v>6</v>
      </c>
      <c r="E31" s="33" t="s">
        <v>43</v>
      </c>
      <c r="F31" s="34"/>
      <c r="G31" s="35">
        <v>0</v>
      </c>
      <c r="H31" s="36">
        <f t="shared" si="0"/>
        <v>0</v>
      </c>
      <c r="I31" s="35">
        <v>0</v>
      </c>
      <c r="J31" s="36">
        <f t="shared" si="1"/>
        <v>0</v>
      </c>
      <c r="K31" s="36">
        <f t="shared" si="2"/>
        <v>0</v>
      </c>
      <c r="L31" s="36">
        <f t="shared" si="5"/>
        <v>0</v>
      </c>
      <c r="M31" s="28">
        <f t="shared" si="6"/>
        <v>0</v>
      </c>
      <c r="N31" s="28">
        <f t="shared" si="3"/>
        <v>0</v>
      </c>
      <c r="O31" s="29">
        <f t="shared" si="4"/>
        <v>0</v>
      </c>
    </row>
    <row r="32" spans="1:15" s="30" customFormat="1" ht="72" customHeight="1" x14ac:dyDescent="0.25">
      <c r="A32" s="31">
        <v>13</v>
      </c>
      <c r="B32" s="38" t="s">
        <v>57</v>
      </c>
      <c r="C32" s="32"/>
      <c r="D32" s="39">
        <v>4</v>
      </c>
      <c r="E32" s="33" t="s">
        <v>43</v>
      </c>
      <c r="F32" s="34"/>
      <c r="G32" s="35">
        <v>0</v>
      </c>
      <c r="H32" s="36">
        <f t="shared" si="0"/>
        <v>0</v>
      </c>
      <c r="I32" s="35">
        <v>0</v>
      </c>
      <c r="J32" s="36">
        <f t="shared" si="1"/>
        <v>0</v>
      </c>
      <c r="K32" s="36">
        <f t="shared" si="2"/>
        <v>0</v>
      </c>
      <c r="L32" s="36">
        <f t="shared" si="5"/>
        <v>0</v>
      </c>
      <c r="M32" s="28">
        <f t="shared" si="6"/>
        <v>0</v>
      </c>
      <c r="N32" s="28">
        <f t="shared" si="3"/>
        <v>0</v>
      </c>
      <c r="O32" s="29">
        <f t="shared" si="4"/>
        <v>0</v>
      </c>
    </row>
    <row r="33" spans="1:15" s="30" customFormat="1" ht="44.25" customHeight="1" x14ac:dyDescent="0.25">
      <c r="A33" s="31">
        <v>14</v>
      </c>
      <c r="B33" s="38" t="s">
        <v>58</v>
      </c>
      <c r="C33" s="32"/>
      <c r="D33" s="39">
        <v>1</v>
      </c>
      <c r="E33" s="33" t="s">
        <v>43</v>
      </c>
      <c r="F33" s="34"/>
      <c r="G33" s="35">
        <v>0</v>
      </c>
      <c r="H33" s="36">
        <f t="shared" si="0"/>
        <v>0</v>
      </c>
      <c r="I33" s="35">
        <v>0</v>
      </c>
      <c r="J33" s="36">
        <f t="shared" si="1"/>
        <v>0</v>
      </c>
      <c r="K33" s="36">
        <f t="shared" si="2"/>
        <v>0</v>
      </c>
      <c r="L33" s="36">
        <f t="shared" si="5"/>
        <v>0</v>
      </c>
      <c r="M33" s="28">
        <f t="shared" si="6"/>
        <v>0</v>
      </c>
      <c r="N33" s="28">
        <f t="shared" si="3"/>
        <v>0</v>
      </c>
      <c r="O33" s="29">
        <f t="shared" si="4"/>
        <v>0</v>
      </c>
    </row>
    <row r="34" spans="1:15" s="30" customFormat="1" ht="45.75" customHeight="1" x14ac:dyDescent="0.25">
      <c r="A34" s="31">
        <v>15</v>
      </c>
      <c r="B34" s="38" t="s">
        <v>59</v>
      </c>
      <c r="C34" s="32"/>
      <c r="D34" s="39">
        <v>1</v>
      </c>
      <c r="E34" s="33" t="s">
        <v>43</v>
      </c>
      <c r="F34" s="34"/>
      <c r="G34" s="35">
        <v>0</v>
      </c>
      <c r="H34" s="36">
        <f t="shared" si="0"/>
        <v>0</v>
      </c>
      <c r="I34" s="35">
        <v>0</v>
      </c>
      <c r="J34" s="36">
        <f t="shared" si="1"/>
        <v>0</v>
      </c>
      <c r="K34" s="36">
        <f t="shared" si="2"/>
        <v>0</v>
      </c>
      <c r="L34" s="36">
        <f t="shared" si="5"/>
        <v>0</v>
      </c>
      <c r="M34" s="28">
        <f t="shared" si="6"/>
        <v>0</v>
      </c>
      <c r="N34" s="28">
        <f t="shared" si="3"/>
        <v>0</v>
      </c>
      <c r="O34" s="29">
        <f t="shared" si="4"/>
        <v>0</v>
      </c>
    </row>
    <row r="35" spans="1:15" s="30" customFormat="1" ht="104.25" customHeight="1" x14ac:dyDescent="0.25">
      <c r="A35" s="31">
        <v>16</v>
      </c>
      <c r="B35" s="38" t="s">
        <v>60</v>
      </c>
      <c r="C35" s="32"/>
      <c r="D35" s="39">
        <v>1</v>
      </c>
      <c r="E35" s="33" t="s">
        <v>43</v>
      </c>
      <c r="F35" s="34"/>
      <c r="G35" s="35">
        <v>0</v>
      </c>
      <c r="H35" s="36">
        <f t="shared" si="0"/>
        <v>0</v>
      </c>
      <c r="I35" s="35">
        <v>0</v>
      </c>
      <c r="J35" s="36">
        <f t="shared" si="1"/>
        <v>0</v>
      </c>
      <c r="K35" s="36">
        <f t="shared" si="2"/>
        <v>0</v>
      </c>
      <c r="L35" s="36">
        <f t="shared" si="5"/>
        <v>0</v>
      </c>
      <c r="M35" s="28">
        <f t="shared" si="6"/>
        <v>0</v>
      </c>
      <c r="N35" s="28">
        <f t="shared" si="3"/>
        <v>0</v>
      </c>
      <c r="O35" s="29">
        <f t="shared" si="4"/>
        <v>0</v>
      </c>
    </row>
    <row r="36" spans="1:15" s="30" customFormat="1" ht="46.5" customHeight="1" x14ac:dyDescent="0.25">
      <c r="A36" s="31">
        <v>17</v>
      </c>
      <c r="B36" s="38" t="s">
        <v>61</v>
      </c>
      <c r="C36" s="32"/>
      <c r="D36" s="39">
        <v>1</v>
      </c>
      <c r="E36" s="33" t="s">
        <v>43</v>
      </c>
      <c r="F36" s="34"/>
      <c r="G36" s="35">
        <v>0</v>
      </c>
      <c r="H36" s="36">
        <f t="shared" si="0"/>
        <v>0</v>
      </c>
      <c r="I36" s="35">
        <v>0</v>
      </c>
      <c r="J36" s="36">
        <f t="shared" si="1"/>
        <v>0</v>
      </c>
      <c r="K36" s="36">
        <f t="shared" si="2"/>
        <v>0</v>
      </c>
      <c r="L36" s="36">
        <f t="shared" si="5"/>
        <v>0</v>
      </c>
      <c r="M36" s="28">
        <f t="shared" si="6"/>
        <v>0</v>
      </c>
      <c r="N36" s="28">
        <f t="shared" si="3"/>
        <v>0</v>
      </c>
      <c r="O36" s="29">
        <f t="shared" si="4"/>
        <v>0</v>
      </c>
    </row>
    <row r="37" spans="1:15" s="30" customFormat="1" ht="47.25" customHeight="1" x14ac:dyDescent="0.25">
      <c r="A37" s="31">
        <v>18</v>
      </c>
      <c r="B37" s="38" t="s">
        <v>62</v>
      </c>
      <c r="C37" s="32"/>
      <c r="D37" s="39">
        <v>1</v>
      </c>
      <c r="E37" s="33" t="s">
        <v>43</v>
      </c>
      <c r="F37" s="34"/>
      <c r="G37" s="35">
        <v>0</v>
      </c>
      <c r="H37" s="36">
        <f t="shared" si="0"/>
        <v>0</v>
      </c>
      <c r="I37" s="35">
        <v>0</v>
      </c>
      <c r="J37" s="36">
        <f t="shared" si="1"/>
        <v>0</v>
      </c>
      <c r="K37" s="36">
        <f t="shared" si="2"/>
        <v>0</v>
      </c>
      <c r="L37" s="36">
        <f t="shared" si="5"/>
        <v>0</v>
      </c>
      <c r="M37" s="28">
        <f t="shared" si="6"/>
        <v>0</v>
      </c>
      <c r="N37" s="28">
        <f t="shared" si="3"/>
        <v>0</v>
      </c>
      <c r="O37" s="29">
        <f t="shared" si="4"/>
        <v>0</v>
      </c>
    </row>
    <row r="38" spans="1:15" s="30" customFormat="1" ht="48" customHeight="1" x14ac:dyDescent="0.25">
      <c r="A38" s="31">
        <v>19</v>
      </c>
      <c r="B38" s="38" t="s">
        <v>63</v>
      </c>
      <c r="C38" s="32"/>
      <c r="D38" s="39">
        <v>1</v>
      </c>
      <c r="E38" s="33" t="s">
        <v>43</v>
      </c>
      <c r="F38" s="34"/>
      <c r="G38" s="35">
        <v>0</v>
      </c>
      <c r="H38" s="36">
        <f t="shared" si="0"/>
        <v>0</v>
      </c>
      <c r="I38" s="35">
        <v>0</v>
      </c>
      <c r="J38" s="36">
        <f t="shared" si="1"/>
        <v>0</v>
      </c>
      <c r="K38" s="36">
        <f t="shared" si="2"/>
        <v>0</v>
      </c>
      <c r="L38" s="36">
        <f t="shared" si="5"/>
        <v>0</v>
      </c>
      <c r="M38" s="28">
        <f t="shared" si="6"/>
        <v>0</v>
      </c>
      <c r="N38" s="28">
        <f t="shared" si="3"/>
        <v>0</v>
      </c>
      <c r="O38" s="29">
        <f t="shared" si="4"/>
        <v>0</v>
      </c>
    </row>
    <row r="39" spans="1:15" s="30" customFormat="1" ht="45" customHeight="1" x14ac:dyDescent="0.25">
      <c r="A39" s="31">
        <v>20</v>
      </c>
      <c r="B39" s="38" t="s">
        <v>64</v>
      </c>
      <c r="C39" s="32"/>
      <c r="D39" s="39">
        <v>2</v>
      </c>
      <c r="E39" s="33" t="s">
        <v>43</v>
      </c>
      <c r="F39" s="34"/>
      <c r="G39" s="35">
        <v>0</v>
      </c>
      <c r="H39" s="36">
        <f t="shared" si="0"/>
        <v>0</v>
      </c>
      <c r="I39" s="35">
        <v>0</v>
      </c>
      <c r="J39" s="36">
        <f t="shared" si="1"/>
        <v>0</v>
      </c>
      <c r="K39" s="36">
        <f t="shared" si="2"/>
        <v>0</v>
      </c>
      <c r="L39" s="36">
        <f t="shared" si="5"/>
        <v>0</v>
      </c>
      <c r="M39" s="28">
        <f t="shared" si="6"/>
        <v>0</v>
      </c>
      <c r="N39" s="28">
        <f t="shared" si="3"/>
        <v>0</v>
      </c>
      <c r="O39" s="29">
        <f t="shared" si="4"/>
        <v>0</v>
      </c>
    </row>
    <row r="40" spans="1:15" s="30" customFormat="1" ht="60" customHeight="1" x14ac:dyDescent="0.25">
      <c r="A40" s="31">
        <v>21</v>
      </c>
      <c r="B40" s="38" t="s">
        <v>65</v>
      </c>
      <c r="C40" s="32"/>
      <c r="D40" s="39">
        <v>2</v>
      </c>
      <c r="E40" s="33" t="s">
        <v>43</v>
      </c>
      <c r="F40" s="34"/>
      <c r="G40" s="35">
        <v>0</v>
      </c>
      <c r="H40" s="36">
        <f t="shared" si="0"/>
        <v>0</v>
      </c>
      <c r="I40" s="35">
        <v>0</v>
      </c>
      <c r="J40" s="36">
        <f t="shared" si="1"/>
        <v>0</v>
      </c>
      <c r="K40" s="36">
        <f t="shared" si="2"/>
        <v>0</v>
      </c>
      <c r="L40" s="36">
        <f t="shared" si="5"/>
        <v>0</v>
      </c>
      <c r="M40" s="28">
        <f t="shared" si="6"/>
        <v>0</v>
      </c>
      <c r="N40" s="28">
        <f t="shared" si="3"/>
        <v>0</v>
      </c>
      <c r="O40" s="29">
        <f t="shared" si="4"/>
        <v>0</v>
      </c>
    </row>
    <row r="41" spans="1:15" s="30" customFormat="1" ht="59.25" customHeight="1" x14ac:dyDescent="0.25">
      <c r="A41" s="31">
        <v>22</v>
      </c>
      <c r="B41" s="38" t="s">
        <v>66</v>
      </c>
      <c r="C41" s="32"/>
      <c r="D41" s="39">
        <v>1</v>
      </c>
      <c r="E41" s="33" t="s">
        <v>43</v>
      </c>
      <c r="F41" s="34"/>
      <c r="G41" s="35">
        <v>0</v>
      </c>
      <c r="H41" s="36">
        <f t="shared" si="0"/>
        <v>0</v>
      </c>
      <c r="I41" s="35">
        <v>0</v>
      </c>
      <c r="J41" s="36">
        <f t="shared" si="1"/>
        <v>0</v>
      </c>
      <c r="K41" s="36">
        <f t="shared" si="2"/>
        <v>0</v>
      </c>
      <c r="L41" s="36">
        <f t="shared" si="5"/>
        <v>0</v>
      </c>
      <c r="M41" s="28">
        <f t="shared" si="6"/>
        <v>0</v>
      </c>
      <c r="N41" s="28">
        <f t="shared" si="3"/>
        <v>0</v>
      </c>
      <c r="O41" s="29">
        <f t="shared" si="4"/>
        <v>0</v>
      </c>
    </row>
    <row r="42" spans="1:15" s="30" customFormat="1" ht="45.75" customHeight="1" x14ac:dyDescent="0.25">
      <c r="A42" s="31">
        <v>23</v>
      </c>
      <c r="B42" s="38" t="s">
        <v>67</v>
      </c>
      <c r="C42" s="32"/>
      <c r="D42" s="39">
        <v>3</v>
      </c>
      <c r="E42" s="33" t="s">
        <v>43</v>
      </c>
      <c r="F42" s="34"/>
      <c r="G42" s="35">
        <v>0</v>
      </c>
      <c r="H42" s="36">
        <f t="shared" si="0"/>
        <v>0</v>
      </c>
      <c r="I42" s="35">
        <v>0</v>
      </c>
      <c r="J42" s="36">
        <f t="shared" si="1"/>
        <v>0</v>
      </c>
      <c r="K42" s="36">
        <f t="shared" si="2"/>
        <v>0</v>
      </c>
      <c r="L42" s="36">
        <f t="shared" si="5"/>
        <v>0</v>
      </c>
      <c r="M42" s="28">
        <f t="shared" si="6"/>
        <v>0</v>
      </c>
      <c r="N42" s="28">
        <f t="shared" si="3"/>
        <v>0</v>
      </c>
      <c r="O42" s="29">
        <f t="shared" si="4"/>
        <v>0</v>
      </c>
    </row>
    <row r="43" spans="1:15" s="30" customFormat="1" ht="74.25" customHeight="1" x14ac:dyDescent="0.25">
      <c r="A43" s="31">
        <v>24</v>
      </c>
      <c r="B43" s="38" t="s">
        <v>68</v>
      </c>
      <c r="C43" s="32"/>
      <c r="D43" s="39">
        <v>1</v>
      </c>
      <c r="E43" s="33" t="s">
        <v>43</v>
      </c>
      <c r="F43" s="34"/>
      <c r="G43" s="35">
        <v>0</v>
      </c>
      <c r="H43" s="36">
        <f t="shared" si="0"/>
        <v>0</v>
      </c>
      <c r="I43" s="35">
        <v>0</v>
      </c>
      <c r="J43" s="36">
        <f t="shared" si="1"/>
        <v>0</v>
      </c>
      <c r="K43" s="36">
        <f t="shared" si="2"/>
        <v>0</v>
      </c>
      <c r="L43" s="36">
        <f t="shared" si="5"/>
        <v>0</v>
      </c>
      <c r="M43" s="28">
        <f t="shared" si="6"/>
        <v>0</v>
      </c>
      <c r="N43" s="28">
        <f t="shared" si="3"/>
        <v>0</v>
      </c>
      <c r="O43" s="29">
        <f t="shared" si="4"/>
        <v>0</v>
      </c>
    </row>
    <row r="44" spans="1:15" s="30" customFormat="1" ht="60.75" customHeight="1" x14ac:dyDescent="0.25">
      <c r="A44" s="31">
        <v>25</v>
      </c>
      <c r="B44" s="38" t="s">
        <v>69</v>
      </c>
      <c r="C44" s="32"/>
      <c r="D44" s="39">
        <v>1</v>
      </c>
      <c r="E44" s="33" t="s">
        <v>43</v>
      </c>
      <c r="F44" s="34"/>
      <c r="G44" s="35">
        <v>0</v>
      </c>
      <c r="H44" s="36">
        <f t="shared" si="0"/>
        <v>0</v>
      </c>
      <c r="I44" s="35">
        <v>0</v>
      </c>
      <c r="J44" s="36">
        <f t="shared" si="1"/>
        <v>0</v>
      </c>
      <c r="K44" s="36">
        <f t="shared" si="2"/>
        <v>0</v>
      </c>
      <c r="L44" s="36">
        <f t="shared" si="5"/>
        <v>0</v>
      </c>
      <c r="M44" s="28">
        <f t="shared" si="6"/>
        <v>0</v>
      </c>
      <c r="N44" s="28">
        <f t="shared" si="3"/>
        <v>0</v>
      </c>
      <c r="O44" s="29">
        <f t="shared" si="4"/>
        <v>0</v>
      </c>
    </row>
    <row r="45" spans="1:15" s="30" customFormat="1" ht="59.25" customHeight="1" x14ac:dyDescent="0.25">
      <c r="A45" s="31">
        <v>26</v>
      </c>
      <c r="B45" s="38" t="s">
        <v>70</v>
      </c>
      <c r="C45" s="32"/>
      <c r="D45" s="39">
        <v>1</v>
      </c>
      <c r="E45" s="33" t="s">
        <v>43</v>
      </c>
      <c r="F45" s="34"/>
      <c r="G45" s="35">
        <v>0</v>
      </c>
      <c r="H45" s="36">
        <f t="shared" si="0"/>
        <v>0</v>
      </c>
      <c r="I45" s="35">
        <v>0</v>
      </c>
      <c r="J45" s="36">
        <f t="shared" si="1"/>
        <v>0</v>
      </c>
      <c r="K45" s="36">
        <f t="shared" si="2"/>
        <v>0</v>
      </c>
      <c r="L45" s="36">
        <f t="shared" si="5"/>
        <v>0</v>
      </c>
      <c r="M45" s="28">
        <f t="shared" si="6"/>
        <v>0</v>
      </c>
      <c r="N45" s="28">
        <f t="shared" si="3"/>
        <v>0</v>
      </c>
      <c r="O45" s="29">
        <f t="shared" si="4"/>
        <v>0</v>
      </c>
    </row>
    <row r="46" spans="1:15" s="30" customFormat="1" ht="60" customHeight="1" x14ac:dyDescent="0.25">
      <c r="A46" s="31">
        <v>27</v>
      </c>
      <c r="B46" s="38" t="s">
        <v>71</v>
      </c>
      <c r="C46" s="32"/>
      <c r="D46" s="39">
        <v>1</v>
      </c>
      <c r="E46" s="33" t="s">
        <v>43</v>
      </c>
      <c r="F46" s="34"/>
      <c r="G46" s="35">
        <v>0</v>
      </c>
      <c r="H46" s="36">
        <f t="shared" si="0"/>
        <v>0</v>
      </c>
      <c r="I46" s="35">
        <v>0</v>
      </c>
      <c r="J46" s="36">
        <f t="shared" si="1"/>
        <v>0</v>
      </c>
      <c r="K46" s="36">
        <f t="shared" si="2"/>
        <v>0</v>
      </c>
      <c r="L46" s="36">
        <f t="shared" si="5"/>
        <v>0</v>
      </c>
      <c r="M46" s="28">
        <f t="shared" si="6"/>
        <v>0</v>
      </c>
      <c r="N46" s="28">
        <f t="shared" si="3"/>
        <v>0</v>
      </c>
      <c r="O46" s="29">
        <f t="shared" si="4"/>
        <v>0</v>
      </c>
    </row>
    <row r="47" spans="1:15" s="30" customFormat="1" ht="58.5" customHeight="1" x14ac:dyDescent="0.25">
      <c r="A47" s="31">
        <v>28</v>
      </c>
      <c r="B47" s="38" t="s">
        <v>72</v>
      </c>
      <c r="C47" s="32"/>
      <c r="D47" s="39">
        <v>1</v>
      </c>
      <c r="E47" s="33" t="s">
        <v>43</v>
      </c>
      <c r="F47" s="34"/>
      <c r="G47" s="35">
        <v>0</v>
      </c>
      <c r="H47" s="36">
        <f t="shared" si="0"/>
        <v>0</v>
      </c>
      <c r="I47" s="35">
        <v>0</v>
      </c>
      <c r="J47" s="36">
        <f t="shared" si="1"/>
        <v>0</v>
      </c>
      <c r="K47" s="36">
        <f t="shared" si="2"/>
        <v>0</v>
      </c>
      <c r="L47" s="36">
        <f t="shared" si="5"/>
        <v>0</v>
      </c>
      <c r="M47" s="28">
        <f t="shared" si="6"/>
        <v>0</v>
      </c>
      <c r="N47" s="28">
        <f t="shared" si="3"/>
        <v>0</v>
      </c>
      <c r="O47" s="29">
        <f t="shared" si="4"/>
        <v>0</v>
      </c>
    </row>
    <row r="48" spans="1:15" s="30" customFormat="1" ht="46.5" customHeight="1" x14ac:dyDescent="0.25">
      <c r="A48" s="31">
        <v>29</v>
      </c>
      <c r="B48" s="38" t="s">
        <v>73</v>
      </c>
      <c r="C48" s="32"/>
      <c r="D48" s="39">
        <v>1</v>
      </c>
      <c r="E48" s="33" t="s">
        <v>43</v>
      </c>
      <c r="F48" s="34"/>
      <c r="G48" s="35">
        <v>0</v>
      </c>
      <c r="H48" s="36">
        <f t="shared" si="0"/>
        <v>0</v>
      </c>
      <c r="I48" s="35">
        <v>0</v>
      </c>
      <c r="J48" s="36">
        <f t="shared" si="1"/>
        <v>0</v>
      </c>
      <c r="K48" s="36">
        <f t="shared" si="2"/>
        <v>0</v>
      </c>
      <c r="L48" s="36">
        <f t="shared" si="5"/>
        <v>0</v>
      </c>
      <c r="M48" s="28">
        <f t="shared" si="6"/>
        <v>0</v>
      </c>
      <c r="N48" s="28">
        <f t="shared" si="3"/>
        <v>0</v>
      </c>
      <c r="O48" s="29">
        <f t="shared" si="4"/>
        <v>0</v>
      </c>
    </row>
    <row r="49" spans="1:15" s="30" customFormat="1" ht="47.25" customHeight="1" x14ac:dyDescent="0.25">
      <c r="A49" s="31">
        <v>30</v>
      </c>
      <c r="B49" s="38" t="s">
        <v>74</v>
      </c>
      <c r="C49" s="32"/>
      <c r="D49" s="39">
        <v>1</v>
      </c>
      <c r="E49" s="33" t="s">
        <v>43</v>
      </c>
      <c r="F49" s="34"/>
      <c r="G49" s="35">
        <v>0</v>
      </c>
      <c r="H49" s="36">
        <f t="shared" si="0"/>
        <v>0</v>
      </c>
      <c r="I49" s="35">
        <v>0</v>
      </c>
      <c r="J49" s="36">
        <f t="shared" si="1"/>
        <v>0</v>
      </c>
      <c r="K49" s="36">
        <f t="shared" si="2"/>
        <v>0</v>
      </c>
      <c r="L49" s="36">
        <f t="shared" si="5"/>
        <v>0</v>
      </c>
      <c r="M49" s="28">
        <f t="shared" si="6"/>
        <v>0</v>
      </c>
      <c r="N49" s="28">
        <f t="shared" si="3"/>
        <v>0</v>
      </c>
      <c r="O49" s="29">
        <f t="shared" si="4"/>
        <v>0</v>
      </c>
    </row>
    <row r="50" spans="1:15" s="30" customFormat="1" ht="46.5" customHeight="1" x14ac:dyDescent="0.25">
      <c r="A50" s="31">
        <v>31</v>
      </c>
      <c r="B50" s="38" t="s">
        <v>75</v>
      </c>
      <c r="C50" s="32"/>
      <c r="D50" s="39">
        <v>1</v>
      </c>
      <c r="E50" s="33" t="s">
        <v>43</v>
      </c>
      <c r="F50" s="34"/>
      <c r="G50" s="35">
        <v>0</v>
      </c>
      <c r="H50" s="36">
        <f t="shared" si="0"/>
        <v>0</v>
      </c>
      <c r="I50" s="35">
        <v>0</v>
      </c>
      <c r="J50" s="36">
        <f t="shared" si="1"/>
        <v>0</v>
      </c>
      <c r="K50" s="36">
        <f t="shared" si="2"/>
        <v>0</v>
      </c>
      <c r="L50" s="36">
        <f t="shared" si="5"/>
        <v>0</v>
      </c>
      <c r="M50" s="28">
        <f t="shared" si="6"/>
        <v>0</v>
      </c>
      <c r="N50" s="28">
        <f t="shared" si="3"/>
        <v>0</v>
      </c>
      <c r="O50" s="29">
        <f t="shared" si="4"/>
        <v>0</v>
      </c>
    </row>
    <row r="51" spans="1:15" s="30" customFormat="1" ht="48.75" customHeight="1" x14ac:dyDescent="0.25">
      <c r="A51" s="31">
        <v>32</v>
      </c>
      <c r="B51" s="38" t="s">
        <v>76</v>
      </c>
      <c r="C51" s="32"/>
      <c r="D51" s="39">
        <v>3</v>
      </c>
      <c r="E51" s="33" t="s">
        <v>43</v>
      </c>
      <c r="F51" s="34"/>
      <c r="G51" s="35">
        <v>0</v>
      </c>
      <c r="H51" s="36">
        <f t="shared" si="0"/>
        <v>0</v>
      </c>
      <c r="I51" s="35">
        <v>0</v>
      </c>
      <c r="J51" s="36">
        <f t="shared" si="1"/>
        <v>0</v>
      </c>
      <c r="K51" s="36">
        <f t="shared" si="2"/>
        <v>0</v>
      </c>
      <c r="L51" s="36">
        <f t="shared" si="5"/>
        <v>0</v>
      </c>
      <c r="M51" s="28">
        <f t="shared" si="6"/>
        <v>0</v>
      </c>
      <c r="N51" s="28">
        <f t="shared" si="3"/>
        <v>0</v>
      </c>
      <c r="O51" s="29">
        <f t="shared" si="4"/>
        <v>0</v>
      </c>
    </row>
    <row r="52" spans="1:15" s="30" customFormat="1" ht="48.75" customHeight="1" x14ac:dyDescent="0.25">
      <c r="A52" s="31">
        <v>33</v>
      </c>
      <c r="B52" s="38" t="s">
        <v>77</v>
      </c>
      <c r="C52" s="32"/>
      <c r="D52" s="39">
        <v>3</v>
      </c>
      <c r="E52" s="33" t="s">
        <v>43</v>
      </c>
      <c r="F52" s="34"/>
      <c r="G52" s="35">
        <v>0</v>
      </c>
      <c r="H52" s="36">
        <f t="shared" si="0"/>
        <v>0</v>
      </c>
      <c r="I52" s="35">
        <v>0</v>
      </c>
      <c r="J52" s="36">
        <f t="shared" si="1"/>
        <v>0</v>
      </c>
      <c r="K52" s="36">
        <f t="shared" si="2"/>
        <v>0</v>
      </c>
      <c r="L52" s="36">
        <f t="shared" si="5"/>
        <v>0</v>
      </c>
      <c r="M52" s="28">
        <f t="shared" si="6"/>
        <v>0</v>
      </c>
      <c r="N52" s="28">
        <f t="shared" si="3"/>
        <v>0</v>
      </c>
      <c r="O52" s="29">
        <f t="shared" si="4"/>
        <v>0</v>
      </c>
    </row>
    <row r="53" spans="1:15" s="30" customFormat="1" ht="60" customHeight="1" x14ac:dyDescent="0.25">
      <c r="A53" s="31">
        <v>34</v>
      </c>
      <c r="B53" s="38" t="s">
        <v>78</v>
      </c>
      <c r="C53" s="32"/>
      <c r="D53" s="39">
        <v>5</v>
      </c>
      <c r="E53" s="33" t="s">
        <v>43</v>
      </c>
      <c r="F53" s="34"/>
      <c r="G53" s="35">
        <v>0</v>
      </c>
      <c r="H53" s="36">
        <f t="shared" si="0"/>
        <v>0</v>
      </c>
      <c r="I53" s="35">
        <v>0</v>
      </c>
      <c r="J53" s="36">
        <f t="shared" si="1"/>
        <v>0</v>
      </c>
      <c r="K53" s="36">
        <f t="shared" si="2"/>
        <v>0</v>
      </c>
      <c r="L53" s="36">
        <f t="shared" si="5"/>
        <v>0</v>
      </c>
      <c r="M53" s="28">
        <f t="shared" si="6"/>
        <v>0</v>
      </c>
      <c r="N53" s="28">
        <f t="shared" si="3"/>
        <v>0</v>
      </c>
      <c r="O53" s="29">
        <f t="shared" si="4"/>
        <v>0</v>
      </c>
    </row>
    <row r="54" spans="1:15" s="30" customFormat="1" ht="58.5" customHeight="1" x14ac:dyDescent="0.25">
      <c r="A54" s="31">
        <v>35</v>
      </c>
      <c r="B54" s="38" t="s">
        <v>79</v>
      </c>
      <c r="C54" s="32"/>
      <c r="D54" s="39">
        <v>1</v>
      </c>
      <c r="E54" s="33" t="s">
        <v>43</v>
      </c>
      <c r="F54" s="34"/>
      <c r="G54" s="35">
        <v>0</v>
      </c>
      <c r="H54" s="36">
        <f t="shared" si="0"/>
        <v>0</v>
      </c>
      <c r="I54" s="35">
        <v>0</v>
      </c>
      <c r="J54" s="36">
        <f t="shared" si="1"/>
        <v>0</v>
      </c>
      <c r="K54" s="36">
        <f t="shared" si="2"/>
        <v>0</v>
      </c>
      <c r="L54" s="36">
        <f t="shared" si="5"/>
        <v>0</v>
      </c>
      <c r="M54" s="28">
        <f t="shared" si="6"/>
        <v>0</v>
      </c>
      <c r="N54" s="28">
        <f t="shared" si="3"/>
        <v>0</v>
      </c>
      <c r="O54" s="29">
        <f t="shared" si="4"/>
        <v>0</v>
      </c>
    </row>
    <row r="55" spans="1:15" s="30" customFormat="1" ht="57.75" customHeight="1" x14ac:dyDescent="0.25">
      <c r="A55" s="31">
        <v>36</v>
      </c>
      <c r="B55" s="38" t="s">
        <v>80</v>
      </c>
      <c r="C55" s="32"/>
      <c r="D55" s="39">
        <v>2</v>
      </c>
      <c r="E55" s="33" t="s">
        <v>43</v>
      </c>
      <c r="F55" s="34"/>
      <c r="G55" s="35">
        <v>0</v>
      </c>
      <c r="H55" s="36">
        <f t="shared" si="0"/>
        <v>0</v>
      </c>
      <c r="I55" s="35">
        <v>0</v>
      </c>
      <c r="J55" s="36">
        <f t="shared" si="1"/>
        <v>0</v>
      </c>
      <c r="K55" s="36">
        <f t="shared" si="2"/>
        <v>0</v>
      </c>
      <c r="L55" s="36">
        <f t="shared" si="5"/>
        <v>0</v>
      </c>
      <c r="M55" s="28">
        <f t="shared" si="6"/>
        <v>0</v>
      </c>
      <c r="N55" s="28">
        <f t="shared" si="3"/>
        <v>0</v>
      </c>
      <c r="O55" s="29">
        <f t="shared" si="4"/>
        <v>0</v>
      </c>
    </row>
    <row r="56" spans="1:15" s="30" customFormat="1" ht="72.75" customHeight="1" x14ac:dyDescent="0.25">
      <c r="A56" s="31">
        <v>37</v>
      </c>
      <c r="B56" s="38" t="s">
        <v>81</v>
      </c>
      <c r="C56" s="32"/>
      <c r="D56" s="39">
        <v>1</v>
      </c>
      <c r="E56" s="33" t="s">
        <v>43</v>
      </c>
      <c r="F56" s="34"/>
      <c r="G56" s="35">
        <v>0</v>
      </c>
      <c r="H56" s="36">
        <f t="shared" si="0"/>
        <v>0</v>
      </c>
      <c r="I56" s="35">
        <v>0</v>
      </c>
      <c r="J56" s="36">
        <f t="shared" si="1"/>
        <v>0</v>
      </c>
      <c r="K56" s="36">
        <f t="shared" si="2"/>
        <v>0</v>
      </c>
      <c r="L56" s="36">
        <f t="shared" si="5"/>
        <v>0</v>
      </c>
      <c r="M56" s="28">
        <f t="shared" si="6"/>
        <v>0</v>
      </c>
      <c r="N56" s="28">
        <f t="shared" si="3"/>
        <v>0</v>
      </c>
      <c r="O56" s="29">
        <f t="shared" si="4"/>
        <v>0</v>
      </c>
    </row>
    <row r="57" spans="1:15" s="30" customFormat="1" ht="72" customHeight="1" x14ac:dyDescent="0.25">
      <c r="A57" s="31">
        <v>38</v>
      </c>
      <c r="B57" s="38" t="s">
        <v>82</v>
      </c>
      <c r="C57" s="32"/>
      <c r="D57" s="39">
        <v>1</v>
      </c>
      <c r="E57" s="33" t="s">
        <v>43</v>
      </c>
      <c r="F57" s="34"/>
      <c r="G57" s="35">
        <v>0</v>
      </c>
      <c r="H57" s="36">
        <f t="shared" si="0"/>
        <v>0</v>
      </c>
      <c r="I57" s="35">
        <v>0</v>
      </c>
      <c r="J57" s="36">
        <f t="shared" si="1"/>
        <v>0</v>
      </c>
      <c r="K57" s="36">
        <f t="shared" si="2"/>
        <v>0</v>
      </c>
      <c r="L57" s="36">
        <f t="shared" si="5"/>
        <v>0</v>
      </c>
      <c r="M57" s="28">
        <f t="shared" si="6"/>
        <v>0</v>
      </c>
      <c r="N57" s="28">
        <f t="shared" si="3"/>
        <v>0</v>
      </c>
      <c r="O57" s="29">
        <f t="shared" si="4"/>
        <v>0</v>
      </c>
    </row>
    <row r="58" spans="1:15" s="30" customFormat="1" ht="60" customHeight="1" x14ac:dyDescent="0.25">
      <c r="A58" s="31">
        <v>39</v>
      </c>
      <c r="B58" s="38" t="s">
        <v>83</v>
      </c>
      <c r="C58" s="32"/>
      <c r="D58" s="39">
        <v>1</v>
      </c>
      <c r="E58" s="33" t="s">
        <v>43</v>
      </c>
      <c r="F58" s="34"/>
      <c r="G58" s="35">
        <v>0</v>
      </c>
      <c r="H58" s="36">
        <f t="shared" si="0"/>
        <v>0</v>
      </c>
      <c r="I58" s="35">
        <v>0</v>
      </c>
      <c r="J58" s="36">
        <f t="shared" si="1"/>
        <v>0</v>
      </c>
      <c r="K58" s="36">
        <f t="shared" si="2"/>
        <v>0</v>
      </c>
      <c r="L58" s="36">
        <f t="shared" si="5"/>
        <v>0</v>
      </c>
      <c r="M58" s="28">
        <f t="shared" si="6"/>
        <v>0</v>
      </c>
      <c r="N58" s="28">
        <f t="shared" si="3"/>
        <v>0</v>
      </c>
      <c r="O58" s="29">
        <f t="shared" si="4"/>
        <v>0</v>
      </c>
    </row>
    <row r="59" spans="1:15" s="30" customFormat="1" ht="74.25" customHeight="1" x14ac:dyDescent="0.25">
      <c r="A59" s="31">
        <v>40</v>
      </c>
      <c r="B59" s="38" t="s">
        <v>84</v>
      </c>
      <c r="C59" s="32"/>
      <c r="D59" s="39">
        <v>1</v>
      </c>
      <c r="E59" s="33" t="s">
        <v>43</v>
      </c>
      <c r="F59" s="34"/>
      <c r="G59" s="35">
        <v>0</v>
      </c>
      <c r="H59" s="36">
        <f t="shared" si="0"/>
        <v>0</v>
      </c>
      <c r="I59" s="35">
        <v>0</v>
      </c>
      <c r="J59" s="36">
        <f t="shared" si="1"/>
        <v>0</v>
      </c>
      <c r="K59" s="36">
        <f t="shared" si="2"/>
        <v>0</v>
      </c>
      <c r="L59" s="36">
        <f t="shared" si="5"/>
        <v>0</v>
      </c>
      <c r="M59" s="28">
        <f t="shared" si="6"/>
        <v>0</v>
      </c>
      <c r="N59" s="28">
        <f t="shared" si="3"/>
        <v>0</v>
      </c>
      <c r="O59" s="29">
        <f t="shared" si="4"/>
        <v>0</v>
      </c>
    </row>
    <row r="60" spans="1:15" s="30" customFormat="1" ht="71.25" customHeight="1" x14ac:dyDescent="0.25">
      <c r="A60" s="31">
        <v>41</v>
      </c>
      <c r="B60" s="38" t="s">
        <v>85</v>
      </c>
      <c r="C60" s="32"/>
      <c r="D60" s="39">
        <v>1</v>
      </c>
      <c r="E60" s="33" t="s">
        <v>43</v>
      </c>
      <c r="F60" s="34"/>
      <c r="G60" s="35">
        <v>0</v>
      </c>
      <c r="H60" s="36">
        <f t="shared" si="0"/>
        <v>0</v>
      </c>
      <c r="I60" s="35">
        <v>0</v>
      </c>
      <c r="J60" s="36">
        <f t="shared" si="1"/>
        <v>0</v>
      </c>
      <c r="K60" s="36">
        <f t="shared" si="2"/>
        <v>0</v>
      </c>
      <c r="L60" s="36">
        <f t="shared" si="5"/>
        <v>0</v>
      </c>
      <c r="M60" s="28">
        <f t="shared" si="6"/>
        <v>0</v>
      </c>
      <c r="N60" s="28">
        <f t="shared" si="3"/>
        <v>0</v>
      </c>
      <c r="O60" s="29">
        <f t="shared" si="4"/>
        <v>0</v>
      </c>
    </row>
    <row r="61" spans="1:15" s="30" customFormat="1" ht="57" customHeight="1" x14ac:dyDescent="0.25">
      <c r="A61" s="31">
        <v>42</v>
      </c>
      <c r="B61" s="38" t="s">
        <v>86</v>
      </c>
      <c r="C61" s="32"/>
      <c r="D61" s="39">
        <v>1</v>
      </c>
      <c r="E61" s="33" t="s">
        <v>43</v>
      </c>
      <c r="F61" s="34"/>
      <c r="G61" s="35">
        <v>0</v>
      </c>
      <c r="H61" s="36">
        <f t="shared" si="0"/>
        <v>0</v>
      </c>
      <c r="I61" s="35">
        <v>0</v>
      </c>
      <c r="J61" s="36">
        <f t="shared" si="1"/>
        <v>0</v>
      </c>
      <c r="K61" s="36">
        <f t="shared" si="2"/>
        <v>0</v>
      </c>
      <c r="L61" s="36">
        <f t="shared" si="5"/>
        <v>0</v>
      </c>
      <c r="M61" s="28">
        <f t="shared" si="6"/>
        <v>0</v>
      </c>
      <c r="N61" s="28">
        <f t="shared" si="3"/>
        <v>0</v>
      </c>
      <c r="O61" s="29">
        <f t="shared" si="4"/>
        <v>0</v>
      </c>
    </row>
    <row r="62" spans="1:15" s="30" customFormat="1" ht="48" customHeight="1" x14ac:dyDescent="0.25">
      <c r="A62" s="31">
        <v>43</v>
      </c>
      <c r="B62" s="38" t="s">
        <v>87</v>
      </c>
      <c r="C62" s="32"/>
      <c r="D62" s="39">
        <v>1</v>
      </c>
      <c r="E62" s="33" t="s">
        <v>43</v>
      </c>
      <c r="F62" s="34"/>
      <c r="G62" s="35">
        <v>0</v>
      </c>
      <c r="H62" s="36">
        <f t="shared" si="0"/>
        <v>0</v>
      </c>
      <c r="I62" s="35">
        <v>0</v>
      </c>
      <c r="J62" s="36">
        <f t="shared" si="1"/>
        <v>0</v>
      </c>
      <c r="K62" s="36">
        <f t="shared" si="2"/>
        <v>0</v>
      </c>
      <c r="L62" s="36">
        <f t="shared" si="5"/>
        <v>0</v>
      </c>
      <c r="M62" s="28">
        <f t="shared" si="6"/>
        <v>0</v>
      </c>
      <c r="N62" s="28">
        <f t="shared" si="3"/>
        <v>0</v>
      </c>
      <c r="O62" s="29">
        <f t="shared" si="4"/>
        <v>0</v>
      </c>
    </row>
    <row r="63" spans="1:15" s="30" customFormat="1" ht="61.5" customHeight="1" x14ac:dyDescent="0.25">
      <c r="A63" s="31">
        <v>44</v>
      </c>
      <c r="B63" s="38" t="s">
        <v>88</v>
      </c>
      <c r="C63" s="32"/>
      <c r="D63" s="39">
        <v>1</v>
      </c>
      <c r="E63" s="33" t="s">
        <v>43</v>
      </c>
      <c r="F63" s="34"/>
      <c r="G63" s="35">
        <v>0</v>
      </c>
      <c r="H63" s="36">
        <f t="shared" si="0"/>
        <v>0</v>
      </c>
      <c r="I63" s="35">
        <v>0</v>
      </c>
      <c r="J63" s="36">
        <f t="shared" si="1"/>
        <v>0</v>
      </c>
      <c r="K63" s="36">
        <f t="shared" si="2"/>
        <v>0</v>
      </c>
      <c r="L63" s="36">
        <f t="shared" si="5"/>
        <v>0</v>
      </c>
      <c r="M63" s="28">
        <f t="shared" si="6"/>
        <v>0</v>
      </c>
      <c r="N63" s="28">
        <f t="shared" si="3"/>
        <v>0</v>
      </c>
      <c r="O63" s="29">
        <f t="shared" si="4"/>
        <v>0</v>
      </c>
    </row>
    <row r="64" spans="1:15" s="30" customFormat="1" ht="72.75" customHeight="1" x14ac:dyDescent="0.25">
      <c r="A64" s="31">
        <v>45</v>
      </c>
      <c r="B64" s="38" t="s">
        <v>89</v>
      </c>
      <c r="C64" s="32"/>
      <c r="D64" s="39">
        <v>2</v>
      </c>
      <c r="E64" s="33" t="s">
        <v>43</v>
      </c>
      <c r="F64" s="34"/>
      <c r="G64" s="35">
        <v>0</v>
      </c>
      <c r="H64" s="36">
        <f t="shared" si="0"/>
        <v>0</v>
      </c>
      <c r="I64" s="35">
        <v>0</v>
      </c>
      <c r="J64" s="36">
        <f t="shared" si="1"/>
        <v>0</v>
      </c>
      <c r="K64" s="36">
        <f t="shared" si="2"/>
        <v>0</v>
      </c>
      <c r="L64" s="36">
        <f t="shared" si="5"/>
        <v>0</v>
      </c>
      <c r="M64" s="28">
        <f t="shared" si="6"/>
        <v>0</v>
      </c>
      <c r="N64" s="28">
        <f t="shared" si="3"/>
        <v>0</v>
      </c>
      <c r="O64" s="29">
        <f t="shared" si="4"/>
        <v>0</v>
      </c>
    </row>
    <row r="65" spans="1:15" s="30" customFormat="1" ht="57" customHeight="1" x14ac:dyDescent="0.25">
      <c r="A65" s="31">
        <v>46</v>
      </c>
      <c r="B65" s="38" t="s">
        <v>90</v>
      </c>
      <c r="C65" s="32"/>
      <c r="D65" s="39">
        <v>1</v>
      </c>
      <c r="E65" s="33" t="s">
        <v>43</v>
      </c>
      <c r="F65" s="34"/>
      <c r="G65" s="35">
        <v>0</v>
      </c>
      <c r="H65" s="36">
        <f t="shared" si="0"/>
        <v>0</v>
      </c>
      <c r="I65" s="35">
        <v>0</v>
      </c>
      <c r="J65" s="36">
        <f t="shared" si="1"/>
        <v>0</v>
      </c>
      <c r="K65" s="36">
        <f t="shared" si="2"/>
        <v>0</v>
      </c>
      <c r="L65" s="36">
        <f t="shared" si="5"/>
        <v>0</v>
      </c>
      <c r="M65" s="28">
        <f t="shared" si="6"/>
        <v>0</v>
      </c>
      <c r="N65" s="28">
        <f t="shared" si="3"/>
        <v>0</v>
      </c>
      <c r="O65" s="29">
        <f t="shared" si="4"/>
        <v>0</v>
      </c>
    </row>
    <row r="66" spans="1:15" s="30" customFormat="1" ht="60.75" customHeight="1" x14ac:dyDescent="0.25">
      <c r="A66" s="31">
        <v>47</v>
      </c>
      <c r="B66" s="38" t="s">
        <v>91</v>
      </c>
      <c r="C66" s="32"/>
      <c r="D66" s="39">
        <v>1</v>
      </c>
      <c r="E66" s="33" t="s">
        <v>43</v>
      </c>
      <c r="F66" s="34"/>
      <c r="G66" s="35">
        <v>0</v>
      </c>
      <c r="H66" s="36">
        <f t="shared" si="0"/>
        <v>0</v>
      </c>
      <c r="I66" s="35">
        <v>0</v>
      </c>
      <c r="J66" s="36">
        <f t="shared" si="1"/>
        <v>0</v>
      </c>
      <c r="K66" s="36">
        <f t="shared" si="2"/>
        <v>0</v>
      </c>
      <c r="L66" s="36">
        <f t="shared" si="5"/>
        <v>0</v>
      </c>
      <c r="M66" s="28">
        <f t="shared" si="6"/>
        <v>0</v>
      </c>
      <c r="N66" s="28">
        <f t="shared" si="3"/>
        <v>0</v>
      </c>
      <c r="O66" s="29">
        <f t="shared" si="4"/>
        <v>0</v>
      </c>
    </row>
    <row r="67" spans="1:15" s="30" customFormat="1" ht="59.25" customHeight="1" x14ac:dyDescent="0.25">
      <c r="A67" s="31">
        <v>48</v>
      </c>
      <c r="B67" s="38" t="s">
        <v>92</v>
      </c>
      <c r="C67" s="32"/>
      <c r="D67" s="39">
        <v>1</v>
      </c>
      <c r="E67" s="33" t="s">
        <v>43</v>
      </c>
      <c r="F67" s="34"/>
      <c r="G67" s="35">
        <v>0</v>
      </c>
      <c r="H67" s="36">
        <f t="shared" si="0"/>
        <v>0</v>
      </c>
      <c r="I67" s="35">
        <v>0</v>
      </c>
      <c r="J67" s="36">
        <f t="shared" si="1"/>
        <v>0</v>
      </c>
      <c r="K67" s="36">
        <f t="shared" si="2"/>
        <v>0</v>
      </c>
      <c r="L67" s="36">
        <f t="shared" si="5"/>
        <v>0</v>
      </c>
      <c r="M67" s="28">
        <f t="shared" si="6"/>
        <v>0</v>
      </c>
      <c r="N67" s="28">
        <f t="shared" si="3"/>
        <v>0</v>
      </c>
      <c r="O67" s="29">
        <f t="shared" si="4"/>
        <v>0</v>
      </c>
    </row>
    <row r="68" spans="1:15" s="50" customFormat="1" ht="47.25" customHeight="1" x14ac:dyDescent="0.25">
      <c r="A68" s="40">
        <v>49</v>
      </c>
      <c r="B68" s="41" t="s">
        <v>93</v>
      </c>
      <c r="C68" s="42"/>
      <c r="D68" s="43">
        <v>1</v>
      </c>
      <c r="E68" s="44" t="s">
        <v>94</v>
      </c>
      <c r="F68" s="45">
        <v>5042017</v>
      </c>
      <c r="G68" s="46">
        <v>0.19</v>
      </c>
      <c r="H68" s="47">
        <f t="shared" si="0"/>
        <v>957983</v>
      </c>
      <c r="I68" s="46">
        <v>0</v>
      </c>
      <c r="J68" s="47">
        <f t="shared" si="1"/>
        <v>0</v>
      </c>
      <c r="K68" s="47">
        <f t="shared" si="2"/>
        <v>6000000</v>
      </c>
      <c r="L68" s="47">
        <f>ROUND(F68*D68,0)</f>
        <v>5042017</v>
      </c>
      <c r="M68" s="48">
        <f t="shared" si="6"/>
        <v>957983</v>
      </c>
      <c r="N68" s="48">
        <f t="shared" si="3"/>
        <v>0</v>
      </c>
      <c r="O68" s="49">
        <f t="shared" si="4"/>
        <v>6000000</v>
      </c>
    </row>
    <row r="69" spans="1:15" s="21" customFormat="1" ht="42" customHeight="1" x14ac:dyDescent="0.2">
      <c r="A69" s="37"/>
      <c r="B69" s="69"/>
      <c r="C69" s="69"/>
      <c r="D69" s="69"/>
      <c r="E69" s="69"/>
      <c r="F69" s="69"/>
      <c r="G69" s="69"/>
      <c r="H69" s="69"/>
      <c r="I69" s="69"/>
      <c r="J69" s="69"/>
      <c r="K69" s="69"/>
      <c r="L69" s="69"/>
      <c r="M69" s="70" t="s">
        <v>35</v>
      </c>
      <c r="N69" s="70"/>
      <c r="O69" s="24">
        <f>SUMIF(G:G,0%,L:L)</f>
        <v>0</v>
      </c>
    </row>
    <row r="70" spans="1:15" s="21" customFormat="1" ht="39" customHeight="1" thickBot="1" x14ac:dyDescent="0.25">
      <c r="A70" s="55" t="s">
        <v>24</v>
      </c>
      <c r="B70" s="56"/>
      <c r="C70" s="56"/>
      <c r="D70" s="56"/>
      <c r="E70" s="56"/>
      <c r="F70" s="56"/>
      <c r="G70" s="56"/>
      <c r="H70" s="56"/>
      <c r="I70" s="56"/>
      <c r="J70" s="56"/>
      <c r="K70" s="56"/>
      <c r="L70" s="56"/>
      <c r="M70" s="71" t="s">
        <v>10</v>
      </c>
      <c r="N70" s="71"/>
      <c r="O70" s="2">
        <f>SUMIF(G:G,5%,L:L)</f>
        <v>0</v>
      </c>
    </row>
    <row r="71" spans="1:15" s="21" customFormat="1" ht="30" customHeight="1" x14ac:dyDescent="0.2">
      <c r="A71" s="51" t="s">
        <v>42</v>
      </c>
      <c r="B71" s="52"/>
      <c r="C71" s="52"/>
      <c r="D71" s="52"/>
      <c r="E71" s="52"/>
      <c r="F71" s="52"/>
      <c r="G71" s="52"/>
      <c r="H71" s="52"/>
      <c r="I71" s="52"/>
      <c r="J71" s="52"/>
      <c r="K71" s="52"/>
      <c r="L71" s="53"/>
      <c r="M71" s="71" t="s">
        <v>11</v>
      </c>
      <c r="N71" s="71"/>
      <c r="O71" s="2">
        <f>SUMIF(G:G,19%,L:L)</f>
        <v>5042017</v>
      </c>
    </row>
    <row r="72" spans="1:15" s="21" customFormat="1" ht="30" customHeight="1" x14ac:dyDescent="0.2">
      <c r="A72" s="54"/>
      <c r="B72" s="54"/>
      <c r="C72" s="54"/>
      <c r="D72" s="54"/>
      <c r="E72" s="54"/>
      <c r="F72" s="54"/>
      <c r="G72" s="54"/>
      <c r="H72" s="54"/>
      <c r="I72" s="54"/>
      <c r="J72" s="54"/>
      <c r="K72" s="54"/>
      <c r="L72" s="54"/>
      <c r="M72" s="72" t="s">
        <v>7</v>
      </c>
      <c r="N72" s="73"/>
      <c r="O72" s="3">
        <f>SUM(O69:O71)</f>
        <v>5042017</v>
      </c>
    </row>
    <row r="73" spans="1:15" s="21" customFormat="1" ht="30" customHeight="1" x14ac:dyDescent="0.2">
      <c r="A73" s="54"/>
      <c r="B73" s="54"/>
      <c r="C73" s="54"/>
      <c r="D73" s="54"/>
      <c r="E73" s="54"/>
      <c r="F73" s="54"/>
      <c r="G73" s="54"/>
      <c r="H73" s="54"/>
      <c r="I73" s="54"/>
      <c r="J73" s="54"/>
      <c r="K73" s="54"/>
      <c r="L73" s="54"/>
      <c r="M73" s="74" t="s">
        <v>12</v>
      </c>
      <c r="N73" s="75"/>
      <c r="O73" s="4">
        <f>ROUND(O70*5%,0)</f>
        <v>0</v>
      </c>
    </row>
    <row r="74" spans="1:15" s="21" customFormat="1" ht="30" customHeight="1" x14ac:dyDescent="0.2">
      <c r="A74" s="54"/>
      <c r="B74" s="54"/>
      <c r="C74" s="54"/>
      <c r="D74" s="54"/>
      <c r="E74" s="54"/>
      <c r="F74" s="54"/>
      <c r="G74" s="54"/>
      <c r="H74" s="54"/>
      <c r="I74" s="54"/>
      <c r="J74" s="54"/>
      <c r="K74" s="54"/>
      <c r="L74" s="54"/>
      <c r="M74" s="74" t="s">
        <v>13</v>
      </c>
      <c r="N74" s="75"/>
      <c r="O74" s="2">
        <f>ROUND(O71*19%,0)</f>
        <v>957983</v>
      </c>
    </row>
    <row r="75" spans="1:15" s="21" customFormat="1" ht="30" customHeight="1" x14ac:dyDescent="0.2">
      <c r="A75" s="54"/>
      <c r="B75" s="54"/>
      <c r="C75" s="54"/>
      <c r="D75" s="54"/>
      <c r="E75" s="54"/>
      <c r="F75" s="54"/>
      <c r="G75" s="54"/>
      <c r="H75" s="54"/>
      <c r="I75" s="54"/>
      <c r="J75" s="54"/>
      <c r="K75" s="54"/>
      <c r="L75" s="54"/>
      <c r="M75" s="72" t="s">
        <v>14</v>
      </c>
      <c r="N75" s="73"/>
      <c r="O75" s="3">
        <f>SUM(O73:O74)</f>
        <v>957983</v>
      </c>
    </row>
    <row r="76" spans="1:15" s="21" customFormat="1" ht="30" customHeight="1" x14ac:dyDescent="0.2">
      <c r="A76" s="54"/>
      <c r="B76" s="54"/>
      <c r="C76" s="54"/>
      <c r="D76" s="54"/>
      <c r="E76" s="54"/>
      <c r="F76" s="54"/>
      <c r="G76" s="54"/>
      <c r="H76" s="54"/>
      <c r="I76" s="54"/>
      <c r="J76" s="54"/>
      <c r="K76" s="54"/>
      <c r="L76" s="54"/>
      <c r="M76" s="86" t="s">
        <v>33</v>
      </c>
      <c r="N76" s="87"/>
      <c r="O76" s="2">
        <f>SUMIF(I:I,8%,N:N)</f>
        <v>0</v>
      </c>
    </row>
    <row r="77" spans="1:15" s="21" customFormat="1" ht="37.5" customHeight="1" x14ac:dyDescent="0.2">
      <c r="A77" s="54"/>
      <c r="B77" s="54"/>
      <c r="C77" s="54"/>
      <c r="D77" s="54"/>
      <c r="E77" s="54"/>
      <c r="F77" s="54"/>
      <c r="G77" s="54"/>
      <c r="H77" s="54"/>
      <c r="I77" s="54"/>
      <c r="J77" s="54"/>
      <c r="K77" s="54"/>
      <c r="L77" s="54"/>
      <c r="M77" s="84" t="s">
        <v>32</v>
      </c>
      <c r="N77" s="85"/>
      <c r="O77" s="3">
        <f>SUM(O76)</f>
        <v>0</v>
      </c>
    </row>
    <row r="78" spans="1:15" s="21" customFormat="1" ht="48" customHeight="1" x14ac:dyDescent="0.2">
      <c r="A78" s="54"/>
      <c r="B78" s="54"/>
      <c r="C78" s="54"/>
      <c r="D78" s="54"/>
      <c r="E78" s="54"/>
      <c r="F78" s="54"/>
      <c r="G78" s="54"/>
      <c r="H78" s="54"/>
      <c r="I78" s="54"/>
      <c r="J78" s="54"/>
      <c r="K78" s="54"/>
      <c r="L78" s="54"/>
      <c r="M78" s="84" t="s">
        <v>15</v>
      </c>
      <c r="N78" s="85"/>
      <c r="O78" s="3">
        <f>+O72+O75+O77</f>
        <v>6000000</v>
      </c>
    </row>
    <row r="82" spans="1:3" x14ac:dyDescent="0.25">
      <c r="B82" s="67"/>
      <c r="C82" s="67"/>
    </row>
    <row r="83" spans="1:3" ht="15.75" thickBot="1" x14ac:dyDescent="0.3">
      <c r="B83" s="68"/>
      <c r="C83" s="68"/>
    </row>
    <row r="84" spans="1:3" x14ac:dyDescent="0.25">
      <c r="B84" s="58" t="s">
        <v>20</v>
      </c>
      <c r="C84" s="58"/>
    </row>
    <row r="86" spans="1:3" x14ac:dyDescent="0.25">
      <c r="A86" s="22" t="s">
        <v>44</v>
      </c>
    </row>
  </sheetData>
  <sheetProtection algorithmName="SHA-512" hashValue="jHem+jbl5kBv8+wwwAGhlJNzT9Xd7KuzGSkLMjJRpkOGfLCUlWUgEBUt/WmIcOXf4altZQnXbEIKTJCVVWhYMg==" saltValue="SSMQixrgfrjd6NveVrDmQg==" spinCount="100000" sheet="1" selectLockedCells="1"/>
  <mergeCells count="30">
    <mergeCell ref="M75:N75"/>
    <mergeCell ref="M78:N78"/>
    <mergeCell ref="M76:N76"/>
    <mergeCell ref="M77:N77"/>
    <mergeCell ref="N2:O2"/>
    <mergeCell ref="N3:O3"/>
    <mergeCell ref="N4:O4"/>
    <mergeCell ref="N5:O5"/>
    <mergeCell ref="A2:A5"/>
    <mergeCell ref="D12:G12"/>
    <mergeCell ref="A12:B16"/>
    <mergeCell ref="B2:M2"/>
    <mergeCell ref="B3:M3"/>
    <mergeCell ref="B4:M5"/>
    <mergeCell ref="A71:L78"/>
    <mergeCell ref="A70:L70"/>
    <mergeCell ref="A10:B10"/>
    <mergeCell ref="B84:C84"/>
    <mergeCell ref="D14:G14"/>
    <mergeCell ref="D16:G16"/>
    <mergeCell ref="F10:G10"/>
    <mergeCell ref="L10:N10"/>
    <mergeCell ref="B82:C83"/>
    <mergeCell ref="B69:L69"/>
    <mergeCell ref="M69:N69"/>
    <mergeCell ref="M70:N70"/>
    <mergeCell ref="M71:N71"/>
    <mergeCell ref="M72:N72"/>
    <mergeCell ref="M73:N73"/>
    <mergeCell ref="M74:N74"/>
  </mergeCells>
  <dataValidations count="1">
    <dataValidation type="whole" allowBlank="1" showInputMessage="1" showErrorMessage="1" sqref="F20:F6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G20:G68 I21:I68</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2023-07-31T16:14:42Z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