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12"/>
  <workbookPr/>
  <mc:AlternateContent xmlns:mc="http://schemas.openxmlformats.org/markup-compatibility/2006">
    <mc:Choice Requires="x15">
      <x15ac:absPath xmlns:x15ac="http://schemas.microsoft.com/office/spreadsheetml/2010/11/ac" url="C:\Users\jfernandalozano\OneDrive - UNIVERSIDAD DE CUNDINAMARCA\F-CD-180\DOCUMENTOS PUBLICADOS\"/>
    </mc:Choice>
  </mc:AlternateContent>
  <xr:revisionPtr revIDLastSave="0" documentId="11_24EE016510F5A80D9F63A67F079118BC2D623717" xr6:coauthVersionLast="47" xr6:coauthVersionMax="47" xr10:uidLastSave="{00000000-0000-0000-0000-000000000000}"/>
  <bookViews>
    <workbookView xWindow="0" yWindow="0" windowWidth="21600" windowHeight="9240" xr2:uid="{00000000-000D-0000-FFFF-FFFF00000000}"/>
  </bookViews>
  <sheets>
    <sheet name="Hoja1" sheetId="1" r:id="rId1"/>
    <sheet name="Hoja2" sheetId="2" state="hidden" r:id="rId2"/>
  </sheets>
  <definedNames>
    <definedName name="_xlnm.Print_Area" localSheetId="0">Hoja1!$A$1:$O$41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1" i="1" l="1"/>
  <c r="K21" i="1"/>
  <c r="L21" i="1"/>
  <c r="N21" i="1" s="1"/>
  <c r="J22" i="1"/>
  <c r="K22" i="1"/>
  <c r="L22" i="1"/>
  <c r="M22" i="1"/>
  <c r="N22" i="1"/>
  <c r="J23" i="1"/>
  <c r="K23" i="1" s="1"/>
  <c r="L23" i="1"/>
  <c r="N23" i="1" s="1"/>
  <c r="H21" i="1"/>
  <c r="H22" i="1"/>
  <c r="H23" i="1"/>
  <c r="M23" i="1" l="1"/>
  <c r="M21" i="1"/>
  <c r="O22" i="1"/>
  <c r="O23" i="1"/>
  <c r="O21" i="1"/>
  <c r="H20" i="1"/>
  <c r="J20" i="1"/>
  <c r="L20" i="1"/>
  <c r="M20" i="1" s="1"/>
  <c r="O25" i="1"/>
  <c r="O28" i="1" s="1"/>
  <c r="N20" i="1" l="1"/>
  <c r="O20" i="1" s="1"/>
  <c r="K20" i="1"/>
  <c r="O31" i="1"/>
  <c r="O24" i="1"/>
  <c r="O32" i="1" l="1"/>
  <c r="O26" i="1" l="1"/>
  <c r="O29" i="1" l="1"/>
  <c r="O30" i="1" s="1"/>
  <c r="O27" i="1"/>
  <c r="O3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<sst xmlns="http://schemas.openxmlformats.org/spreadsheetml/2006/main" count="53" uniqueCount="49">
  <si>
    <t>MACROPROCESO DE APOYO</t>
  </si>
  <si>
    <t>CÓDIGO: ABSr125</t>
  </si>
  <si>
    <t xml:space="preserve">PROCESO GESTIÓN BIENES Y SERVICIOS </t>
  </si>
  <si>
    <t>VERSIÓN: 3</t>
  </si>
  <si>
    <t>COTIZACIÓN PARA PROCESOS DE BIENES Y/O SERVICIOS</t>
  </si>
  <si>
    <t>VIGENCIA: 2022-07-27</t>
  </si>
  <si>
    <t>PÁGINA 1 DE 1</t>
  </si>
  <si>
    <t>32.1</t>
  </si>
  <si>
    <t>FECHA DE ELABORACIÓN:</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</si>
  <si>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</si>
  <si>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 xml:space="preserve">COTIZANTE: </t>
  </si>
  <si>
    <t>NIT. Y/O C.C.</t>
  </si>
  <si>
    <t>TIPO DE CONTRIBUYENTE
 (Seleccione una de las siguientes opciones)</t>
  </si>
  <si>
    <t>PERSONAS NATURALES  NO RESPONSABLES DE IVA</t>
  </si>
  <si>
    <t>PERSONAS NATURALES  RESPONSABLES DE IVA</t>
  </si>
  <si>
    <t>PERSONAS JURÍDICAS</t>
  </si>
  <si>
    <t xml:space="preserve">ÍTEM </t>
  </si>
  <si>
    <t>ESPECIFICACIONES TÉCNICAS DE LOS BIENES Y/O SERVICIOS REQUERIDOS</t>
  </si>
  <si>
    <t>MARCAS</t>
  </si>
  <si>
    <t xml:space="preserve">CANTIDAD </t>
  </si>
  <si>
    <t>UNIDAD DE MEDIDA</t>
  </si>
  <si>
    <t>VALOR UNITARIO</t>
  </si>
  <si>
    <t xml:space="preserve">PORCENTAJE DE IVA </t>
  </si>
  <si>
    <t xml:space="preserve">VALOR  IVA </t>
  </si>
  <si>
    <t>PORCENTAJE DE IMPUESTO NACIONAL AL CONSUMO –INC</t>
  </si>
  <si>
    <t>VALOR IMPUESTO NACIONAL AL CONSUMO –INC</t>
  </si>
  <si>
    <t xml:space="preserve">VALOR TOTAL UNITARIO </t>
  </si>
  <si>
    <t>SUBTOTAL</t>
  </si>
  <si>
    <t>IVA</t>
  </si>
  <si>
    <t>IMPUESTO NACIONAL AL CONSUMO –INC</t>
  </si>
  <si>
    <t>TOTAL</t>
  </si>
  <si>
    <t>TERMOHIGRÓMETRO DIGITAL TA218B con 1 batería “AAA” (incluida) con un rango  de temperatura de 0 °C a 50 °C - Resolución 0.1 °C y un rango de humedad relativa de 10%HR a 98°HR - Resolución 1%HR (Se requiere calibración por laboratorio acreditado por el ONAC en las magnitudes de humedad relativa y temperatura,la calibración debe realizarse en tres puntos de temperatura y tres puntos de humedad relativa y el laboratorio debe emitir los certificados de calibración tanto de forma digital como en físico, asi mismo incluir el certificado de garantía en caso de algún defecto de fábrica sobre los bienes adquiridos).</t>
  </si>
  <si>
    <t>UNIDAD</t>
  </si>
  <si>
    <t>MINI-MICROSCOPIO 60X -100X Tamaño de la lente de 12 milímetros con aumento e iluminación  con 2  LEDS  blancos  y con 1  luz LED ultravioleta  Tamaño 34 x 45 x 37.5mm- 60x  .(incluir el certificado de garantía en caso de algún defecto de fábrica sobre los bienes adquiridos)</t>
  </si>
  <si>
    <t>MICROSCÓPIOS ESTÉREO 20x-40x-80x Dimensiones del artículo LxWxH 13.6 x 11 x 6.6 pulgadas ,angulo de visión real 45 Grados  y Luces halógenas superiores / inferiores con cámara USB (incluir el certificado de garantía en caso de algún defecto de fábrica sobre los bienes adquiridos).</t>
  </si>
  <si>
    <t>LUPA 60x12mm con LED brillante dual y empuje interruptor para encender ON-OFF-ON</t>
  </si>
  <si>
    <t>VALOR NO GRAVADO IVA 
(TARIFA 0%)</t>
  </si>
  <si>
    <t>ASPECTOS OBLIGATORIOS A TENER EN CUENTA</t>
  </si>
  <si>
    <t>VALOR GRAVADO IVA 5%</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</si>
  <si>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</si>
  <si>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</si>
  <si>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</si>
  <si>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</si>
  <si>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</si>
  <si>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</si>
  <si>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</si>
  <si>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</si>
  <si>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</si>
  <si>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Código Serie Documental (Ver Tabla de Retención Documental).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</si>
</sst>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_-"/>
    <numFmt numFmtId="165" formatCode="_-* #,##0.00_-;\-* #,##0.00_-;_-* &quot;-&quot;??_-;_-@_-"/>
  </numFmts>
  <fonts count="30">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53">
    <xf numFmtId="0" fontId="0" fillId="0" borderId="0"/>
    <xf numFmtId="9"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9" applyNumberFormat="0" applyAlignment="0" applyProtection="0"/>
    <xf numFmtId="0" fontId="21" fillId="8" borderId="20" applyNumberFormat="0" applyAlignment="0" applyProtection="0"/>
    <xf numFmtId="0" fontId="22" fillId="8" borderId="19" applyNumberFormat="0" applyAlignment="0" applyProtection="0"/>
    <xf numFmtId="0" fontId="23" fillId="0" borderId="21" applyNumberFormat="0" applyFill="0" applyAlignment="0" applyProtection="0"/>
    <xf numFmtId="0" fontId="24" fillId="9" borderId="22" applyNumberFormat="0" applyAlignment="0" applyProtection="0"/>
    <xf numFmtId="0" fontId="25" fillId="0" borderId="0" applyNumberFormat="0" applyFill="0" applyBorder="0" applyAlignment="0" applyProtection="0"/>
    <xf numFmtId="0" fontId="5" fillId="10" borderId="23" applyNumberFormat="0" applyFont="0" applyAlignment="0" applyProtection="0"/>
    <xf numFmtId="0" fontId="26" fillId="0" borderId="0" applyNumberFormat="0" applyFill="0" applyBorder="0" applyAlignment="0" applyProtection="0"/>
    <xf numFmtId="0" fontId="27" fillId="0" borderId="24"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29" fillId="6" borderId="0" applyNumberFormat="0" applyBorder="0" applyAlignment="0" applyProtection="0"/>
    <xf numFmtId="0" fontId="28" fillId="14" borderId="0" applyNumberFormat="0" applyBorder="0" applyAlignment="0" applyProtection="0"/>
    <xf numFmtId="0" fontId="28" fillId="18" borderId="0" applyNumberFormat="0" applyBorder="0" applyAlignment="0" applyProtection="0"/>
    <xf numFmtId="0" fontId="28" fillId="22" borderId="0" applyNumberFormat="0" applyBorder="0" applyAlignment="0" applyProtection="0"/>
    <xf numFmtId="0" fontId="28" fillId="26" borderId="0" applyNumberFormat="0" applyBorder="0" applyAlignment="0" applyProtection="0"/>
    <xf numFmtId="0" fontId="28" fillId="30" borderId="0" applyNumberFormat="0" applyBorder="0" applyAlignment="0" applyProtection="0"/>
    <xf numFmtId="0" fontId="28" fillId="34" borderId="0" applyNumberFormat="0" applyBorder="0" applyAlignment="0" applyProtection="0"/>
  </cellStyleXfs>
  <cellXfs count="76">
    <xf numFmtId="0" fontId="0" fillId="0" borderId="0" xfId="0"/>
    <xf numFmtId="165" fontId="3" fillId="0" borderId="1" xfId="3" applyFont="1" applyFill="1" applyBorder="1" applyAlignment="1" applyProtection="1">
      <alignment horizontal="center" vertical="center"/>
      <protection hidden="1"/>
    </xf>
    <xf numFmtId="165" fontId="3" fillId="0" borderId="1" xfId="3" applyFont="1" applyFill="1" applyBorder="1" applyAlignment="1" applyProtection="1">
      <alignment vertical="center"/>
      <protection hidden="1"/>
    </xf>
    <xf numFmtId="9" fontId="0" fillId="0" borderId="0" xfId="1" applyFont="1"/>
    <xf numFmtId="165" fontId="3" fillId="0" borderId="1" xfId="4" applyFont="1" applyBorder="1" applyProtection="1">
      <protection hidden="1"/>
    </xf>
    <xf numFmtId="165" fontId="6" fillId="0" borderId="1" xfId="4" applyFont="1" applyBorder="1" applyProtection="1">
      <protection hidden="1"/>
    </xf>
    <xf numFmtId="165"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165"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165" fontId="3" fillId="0" borderId="2" xfId="4" applyFont="1" applyBorder="1" applyProtection="1">
      <protection hidden="1"/>
    </xf>
    <xf numFmtId="0" fontId="3" fillId="0" borderId="1" xfId="0" applyFont="1" applyBorder="1" applyAlignment="1" applyProtection="1">
      <alignment horizontal="center" vertical="center"/>
      <protection hidden="1"/>
    </xf>
    <xf numFmtId="1" fontId="12" fillId="35" borderId="1" xfId="3" applyNumberFormat="1"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hidden="1"/>
    </xf>
    <xf numFmtId="0" fontId="3" fillId="35" borderId="28" xfId="0" applyFont="1" applyFill="1" applyBorder="1" applyAlignment="1" applyProtection="1">
      <alignment horizontal="left" vertical="center" wrapText="1"/>
      <protection locked="0"/>
    </xf>
    <xf numFmtId="0" fontId="1" fillId="0" borderId="27" xfId="0" applyFont="1" applyBorder="1" applyAlignment="1">
      <alignment horizontal="center" vertical="center" wrapText="1"/>
    </xf>
    <xf numFmtId="0" fontId="1" fillId="0" borderId="0" xfId="0" applyFont="1" applyAlignment="1">
      <alignment horizontal="center" vertical="center" wrapText="1"/>
    </xf>
    <xf numFmtId="0" fontId="3" fillId="35" borderId="29" xfId="0" applyFont="1" applyFill="1" applyBorder="1" applyAlignment="1" applyProtection="1">
      <alignment horizontal="left" vertical="center" wrapText="1"/>
      <protection locked="0"/>
    </xf>
    <xf numFmtId="0" fontId="1" fillId="0" borderId="1" xfId="0" applyFont="1" applyBorder="1" applyAlignment="1">
      <alignment horizontal="center" vertical="center" wrapText="1"/>
    </xf>
    <xf numFmtId="0" fontId="1" fillId="0" borderId="26" xfId="0" applyFont="1" applyBorder="1" applyAlignment="1">
      <alignment horizontal="center" vertical="center" wrapText="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5"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1" xfId="0" applyFont="1" applyFill="1" applyBorder="1" applyAlignment="1" applyProtection="1">
      <alignment horizontal="center" vertical="center"/>
      <protection hidden="1"/>
    </xf>
    <xf numFmtId="0" fontId="6" fillId="2" borderId="15"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 xfId="0" applyFont="1" applyFill="1" applyBorder="1" applyAlignment="1" applyProtection="1">
      <alignment horizontal="center" vertical="center" wrapText="1"/>
      <protection hidden="1"/>
    </xf>
    <xf numFmtId="165" fontId="3" fillId="0" borderId="2" xfId="3" applyFont="1" applyBorder="1" applyAlignment="1" applyProtection="1">
      <alignment horizontal="center" vertical="center" wrapText="1"/>
      <protection hidden="1"/>
    </xf>
    <xf numFmtId="165" fontId="3" fillId="0" borderId="1" xfId="3" applyFont="1" applyBorder="1" applyAlignment="1" applyProtection="1">
      <alignment horizontal="center" vertical="center" wrapText="1"/>
      <protection hidden="1"/>
    </xf>
    <xf numFmtId="165" fontId="6" fillId="0" borderId="3" xfId="3" applyFont="1" applyBorder="1" applyAlignment="1" applyProtection="1">
      <alignment horizontal="center" vertical="center"/>
      <protection hidden="1"/>
    </xf>
    <xf numFmtId="165" fontId="6" fillId="0" borderId="5" xfId="3" applyFont="1" applyBorder="1" applyAlignment="1" applyProtection="1">
      <alignment horizontal="center" vertical="center"/>
      <protection hidden="1"/>
    </xf>
    <xf numFmtId="165" fontId="3" fillId="0" borderId="3" xfId="3" applyFont="1" applyBorder="1" applyAlignment="1" applyProtection="1">
      <alignment horizontal="center" vertical="center"/>
      <protection hidden="1"/>
    </xf>
    <xf numFmtId="165"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165" fontId="6" fillId="0" borderId="3" xfId="3" applyFont="1" applyBorder="1" applyAlignment="1" applyProtection="1">
      <alignment horizontal="center" vertical="center" wrapText="1"/>
      <protection hidden="1"/>
    </xf>
    <xf numFmtId="165" fontId="6" fillId="0" borderId="5" xfId="3" applyFont="1" applyBorder="1" applyAlignment="1" applyProtection="1">
      <alignment horizontal="center" vertical="center" wrapText="1"/>
      <protection hidden="1"/>
    </xf>
    <xf numFmtId="165" fontId="3" fillId="0" borderId="3" xfId="3" applyFont="1" applyBorder="1" applyAlignment="1" applyProtection="1">
      <alignment horizontal="center" vertical="center" wrapText="1"/>
      <protection hidden="1"/>
    </xf>
    <xf numFmtId="165"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53">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60% - Énfasis1 2" xfId="47" xr:uid="{00000000-0005-0000-0000-00000D000000}"/>
    <cellStyle name="60% - Énfasis2 2" xfId="48" xr:uid="{00000000-0005-0000-0000-00000F000000}"/>
    <cellStyle name="60% - Énfasis3 2" xfId="49" xr:uid="{00000000-0005-0000-0000-000011000000}"/>
    <cellStyle name="60% - Énfasis4 2" xfId="50" xr:uid="{00000000-0005-0000-0000-000013000000}"/>
    <cellStyle name="60% - Énfasis5 2" xfId="51" xr:uid="{00000000-0005-0000-0000-000015000000}"/>
    <cellStyle name="60% - Énfasis6 2" xfId="52" xr:uid="{00000000-0005-0000-0000-000017000000}"/>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1" builtinId="27" customBuiltin="1"/>
    <cellStyle name="Calculation" xfId="15" builtinId="22" customBuiltin="1"/>
    <cellStyle name="Check Cell" xfId="17" builtinId="23" customBuiltin="1"/>
    <cellStyle name="Comma" xfId="4" builtinId="3"/>
    <cellStyle name="Explanatory Text" xfId="20"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Millares [0] 2" xfId="2" xr:uid="{00000000-0005-0000-0000-000027000000}"/>
    <cellStyle name="Millares 2" xfId="3" xr:uid="{00000000-0005-0000-0000-000028000000}"/>
    <cellStyle name="Neutral" xfId="12" builtinId="28" customBuiltin="1"/>
    <cellStyle name="Neutral 2" xfId="46" xr:uid="{00000000-0005-0000-0000-00002A000000}"/>
    <cellStyle name="Normal" xfId="0" builtinId="0"/>
    <cellStyle name="Note" xfId="19" builtinId="10" customBuiltin="1"/>
    <cellStyle name="Output" xfId="14" builtinId="21" customBuiltin="1"/>
    <cellStyle name="Percent" xfId="1" builtinId="5"/>
    <cellStyle name="Title" xfId="5" builtinId="15" customBuiltin="1"/>
    <cellStyle name="Total" xfId="21" builtinId="25" customBuiltin="1"/>
    <cellStyle name="Warning Text" xfId="18" builtinId="11"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1"/>
  <sheetViews>
    <sheetView tabSelected="1" topLeftCell="A8" zoomScale="30" zoomScaleNormal="30" zoomScaleSheetLayoutView="70" zoomScalePageLayoutView="55" workbookViewId="0">
      <selection activeCell="G22" sqref="G22"/>
    </sheetView>
  </sheetViews>
  <sheetFormatPr defaultColWidth="11.42578125" defaultRowHeight="15"/>
  <cols>
    <col min="1" max="1" width="9.85546875" style="8" customWidth="1"/>
    <col min="2" max="2" width="49.85546875" style="8" customWidth="1"/>
    <col min="3" max="3" width="16.7109375" style="8" customWidth="1"/>
    <col min="4" max="4" width="16.140625" style="8" customWidth="1"/>
    <col min="5" max="5" width="18.42578125" style="8" customWidth="1"/>
    <col min="6" max="6" width="19.85546875" style="8" customWidth="1"/>
    <col min="7" max="7" width="12.85546875" style="8" customWidth="1"/>
    <col min="8" max="8" width="15" style="8" customWidth="1"/>
    <col min="9" max="9" width="16.5703125" style="8" customWidth="1"/>
    <col min="10" max="10" width="17.42578125" style="8" customWidth="1"/>
    <col min="11" max="11" width="17.85546875" style="10" customWidth="1"/>
    <col min="12" max="12" width="17.5703125" style="10" customWidth="1"/>
    <col min="13" max="13" width="16.7109375" style="10" customWidth="1"/>
    <col min="14" max="14" width="15.28515625" style="10" bestFit="1" customWidth="1"/>
    <col min="15" max="15" width="20.5703125" style="10" customWidth="1"/>
    <col min="16" max="16384" width="11.42578125" style="10"/>
  </cols>
  <sheetData>
    <row r="1" spans="1:15">
      <c r="F1" s="9"/>
    </row>
    <row r="2" spans="1:15" ht="15.75" customHeight="1">
      <c r="A2" s="63"/>
      <c r="B2" s="70" t="s">
        <v>0</v>
      </c>
      <c r="C2" s="70"/>
      <c r="D2" s="70"/>
      <c r="E2" s="70"/>
      <c r="F2" s="70"/>
      <c r="G2" s="70"/>
      <c r="H2" s="70"/>
      <c r="I2" s="70"/>
      <c r="J2" s="70"/>
      <c r="K2" s="70"/>
      <c r="L2" s="70"/>
      <c r="M2" s="70"/>
      <c r="N2" s="75" t="s">
        <v>1</v>
      </c>
      <c r="O2" s="75"/>
    </row>
    <row r="3" spans="1:15" ht="15.75" customHeight="1">
      <c r="A3" s="63"/>
      <c r="B3" s="70" t="s">
        <v>2</v>
      </c>
      <c r="C3" s="70"/>
      <c r="D3" s="70"/>
      <c r="E3" s="70"/>
      <c r="F3" s="70"/>
      <c r="G3" s="70"/>
      <c r="H3" s="70"/>
      <c r="I3" s="70"/>
      <c r="J3" s="70"/>
      <c r="K3" s="70"/>
      <c r="L3" s="70"/>
      <c r="M3" s="70"/>
      <c r="N3" s="75" t="s">
        <v>3</v>
      </c>
      <c r="O3" s="75"/>
    </row>
    <row r="4" spans="1:15" ht="16.5" customHeight="1">
      <c r="A4" s="63"/>
      <c r="B4" s="70" t="s">
        <v>4</v>
      </c>
      <c r="C4" s="70"/>
      <c r="D4" s="70"/>
      <c r="E4" s="70"/>
      <c r="F4" s="70"/>
      <c r="G4" s="70"/>
      <c r="H4" s="70"/>
      <c r="I4" s="70"/>
      <c r="J4" s="70"/>
      <c r="K4" s="70"/>
      <c r="L4" s="70"/>
      <c r="M4" s="70"/>
      <c r="N4" s="75" t="s">
        <v>5</v>
      </c>
      <c r="O4" s="75"/>
    </row>
    <row r="5" spans="1:15" ht="15" customHeight="1">
      <c r="A5" s="63"/>
      <c r="B5" s="70"/>
      <c r="C5" s="70"/>
      <c r="D5" s="70"/>
      <c r="E5" s="70"/>
      <c r="F5" s="70"/>
      <c r="G5" s="70"/>
      <c r="H5" s="70"/>
      <c r="I5" s="70"/>
      <c r="J5" s="70"/>
      <c r="K5" s="70"/>
      <c r="L5" s="70"/>
      <c r="M5" s="70"/>
      <c r="N5" s="75" t="s">
        <v>6</v>
      </c>
      <c r="O5" s="75"/>
    </row>
    <row r="7" spans="1:15">
      <c r="A7" s="11" t="s">
        <v>7</v>
      </c>
    </row>
    <row r="8" spans="1:15">
      <c r="A8" s="11"/>
    </row>
    <row r="9" spans="1:15">
      <c r="A9" s="12" t="s">
        <v>8</v>
      </c>
    </row>
    <row r="10" spans="1:15" ht="25.5" customHeight="1">
      <c r="A10" s="44" t="s">
        <v>9</v>
      </c>
      <c r="B10" s="44"/>
      <c r="C10" s="13"/>
      <c r="E10" s="14" t="s">
        <v>10</v>
      </c>
      <c r="F10" s="49"/>
      <c r="G10" s="50"/>
      <c r="K10" s="15" t="s">
        <v>11</v>
      </c>
      <c r="L10" s="51"/>
      <c r="M10" s="52"/>
      <c r="N10" s="53"/>
    </row>
    <row r="11" spans="1:15" ht="15.75" thickBot="1">
      <c r="A11" s="13"/>
      <c r="B11" s="13"/>
      <c r="C11" s="13"/>
      <c r="E11" s="16"/>
      <c r="F11" s="16"/>
      <c r="G11" s="16"/>
      <c r="K11" s="17"/>
      <c r="L11" s="18"/>
      <c r="M11" s="18"/>
      <c r="N11" s="18"/>
    </row>
    <row r="12" spans="1:15" ht="30.75" customHeight="1" thickBot="1">
      <c r="A12" s="64" t="s">
        <v>12</v>
      </c>
      <c r="B12" s="65"/>
      <c r="C12" s="19"/>
      <c r="D12" s="46" t="s">
        <v>13</v>
      </c>
      <c r="E12" s="47"/>
      <c r="F12" s="47"/>
      <c r="G12" s="48"/>
      <c r="H12" s="7"/>
      <c r="I12" s="26"/>
      <c r="J12" s="26"/>
      <c r="K12" s="17"/>
    </row>
    <row r="13" spans="1:15" ht="15.75" thickBot="1">
      <c r="A13" s="66"/>
      <c r="B13" s="67"/>
      <c r="C13" s="19"/>
      <c r="D13" s="18"/>
      <c r="E13" s="16"/>
      <c r="F13" s="16"/>
      <c r="G13" s="16"/>
      <c r="K13" s="17"/>
    </row>
    <row r="14" spans="1:15" ht="30" customHeight="1" thickBot="1">
      <c r="A14" s="66"/>
      <c r="B14" s="67"/>
      <c r="C14" s="19"/>
      <c r="D14" s="46" t="s">
        <v>14</v>
      </c>
      <c r="E14" s="47"/>
      <c r="F14" s="47"/>
      <c r="G14" s="48"/>
      <c r="H14" s="7"/>
      <c r="I14" s="26"/>
      <c r="J14" s="26"/>
      <c r="K14" s="17"/>
    </row>
    <row r="15" spans="1:15" ht="18.75" customHeight="1" thickBot="1">
      <c r="A15" s="66"/>
      <c r="B15" s="67"/>
      <c r="C15" s="19"/>
      <c r="E15" s="16"/>
      <c r="F15" s="16"/>
      <c r="G15" s="16"/>
      <c r="K15" s="17"/>
    </row>
    <row r="16" spans="1:15" ht="24" customHeight="1" thickBot="1">
      <c r="A16" s="68"/>
      <c r="B16" s="69"/>
      <c r="C16" s="19"/>
      <c r="D16" s="46" t="s">
        <v>15</v>
      </c>
      <c r="E16" s="47"/>
      <c r="F16" s="47"/>
      <c r="G16" s="48"/>
      <c r="H16" s="7"/>
      <c r="I16" s="26"/>
      <c r="J16" s="26"/>
      <c r="K16" s="17"/>
      <c r="L16" s="18"/>
      <c r="M16" s="18"/>
      <c r="N16" s="18"/>
    </row>
    <row r="17" spans="1:15">
      <c r="A17" s="13"/>
      <c r="B17" s="13"/>
      <c r="C17" s="13"/>
      <c r="E17" s="16"/>
      <c r="F17" s="16"/>
      <c r="G17" s="16"/>
      <c r="K17" s="17"/>
      <c r="L17" s="18"/>
      <c r="M17" s="18"/>
      <c r="N17" s="18"/>
    </row>
    <row r="19" spans="1:15" s="22" customFormat="1" ht="103.5" customHeight="1">
      <c r="A19" s="20" t="s">
        <v>16</v>
      </c>
      <c r="B19" s="20" t="s">
        <v>17</v>
      </c>
      <c r="C19" s="20" t="s">
        <v>18</v>
      </c>
      <c r="D19" s="20" t="s">
        <v>19</v>
      </c>
      <c r="E19" s="20" t="s">
        <v>20</v>
      </c>
      <c r="F19" s="21" t="s">
        <v>21</v>
      </c>
      <c r="G19" s="21" t="s">
        <v>22</v>
      </c>
      <c r="H19" s="21" t="s">
        <v>23</v>
      </c>
      <c r="I19" s="21" t="s">
        <v>24</v>
      </c>
      <c r="J19" s="21" t="s">
        <v>25</v>
      </c>
      <c r="K19" s="21" t="s">
        <v>26</v>
      </c>
      <c r="L19" s="21" t="s">
        <v>27</v>
      </c>
      <c r="M19" s="21" t="s">
        <v>28</v>
      </c>
      <c r="N19" s="21" t="s">
        <v>29</v>
      </c>
      <c r="O19" s="21" t="s">
        <v>30</v>
      </c>
    </row>
    <row r="20" spans="1:15" s="22" customFormat="1" ht="228" customHeight="1">
      <c r="A20" s="29">
        <v>1</v>
      </c>
      <c r="B20" s="37" t="s">
        <v>31</v>
      </c>
      <c r="C20" s="32"/>
      <c r="D20" s="33">
        <v>1</v>
      </c>
      <c r="E20" s="37" t="s">
        <v>32</v>
      </c>
      <c r="F20" s="30"/>
      <c r="G20" s="25">
        <v>0</v>
      </c>
      <c r="H20" s="1">
        <f t="shared" ref="H20:H23" si="0">+ROUND(F20*G20,0)</f>
        <v>0</v>
      </c>
      <c r="I20" s="25">
        <v>0</v>
      </c>
      <c r="J20" s="1">
        <f t="shared" ref="J20:J23" si="1">ROUND(F20*I20,0)</f>
        <v>0</v>
      </c>
      <c r="K20" s="1">
        <f t="shared" ref="K20:K23" si="2">ROUND(F20+H20+J20,0)</f>
        <v>0</v>
      </c>
      <c r="L20" s="1">
        <f t="shared" ref="L20" si="3">ROUND(F20*D20,0)</f>
        <v>0</v>
      </c>
      <c r="M20" s="1">
        <f t="shared" ref="M20" si="4">ROUND(L20*G20,0)</f>
        <v>0</v>
      </c>
      <c r="N20" s="1">
        <f t="shared" ref="N20" si="5">ROUND(L20*I20,0)</f>
        <v>0</v>
      </c>
      <c r="O20" s="2">
        <f t="shared" ref="O20" si="6">ROUND(L20+N20+M20,0)</f>
        <v>0</v>
      </c>
    </row>
    <row r="21" spans="1:15" s="22" customFormat="1" ht="243.75" customHeight="1">
      <c r="A21" s="29">
        <v>2</v>
      </c>
      <c r="B21" s="37" t="s">
        <v>33</v>
      </c>
      <c r="C21" s="35"/>
      <c r="D21" s="36">
        <v>4</v>
      </c>
      <c r="E21" s="37" t="s">
        <v>32</v>
      </c>
      <c r="F21" s="30"/>
      <c r="G21" s="25">
        <v>0</v>
      </c>
      <c r="H21" s="1">
        <f t="shared" si="0"/>
        <v>0</v>
      </c>
      <c r="I21" s="25">
        <v>0</v>
      </c>
      <c r="J21" s="1">
        <f t="shared" ref="J21:J23" si="7">ROUND(F21*I21,0)</f>
        <v>0</v>
      </c>
      <c r="K21" s="1">
        <f t="shared" ref="K21:K23" si="8">ROUND(F21+H21+J21,0)</f>
        <v>0</v>
      </c>
      <c r="L21" s="1">
        <f t="shared" ref="L21:L23" si="9">ROUND(F21*D21,0)</f>
        <v>0</v>
      </c>
      <c r="M21" s="1">
        <f t="shared" ref="M21:M23" si="10">ROUND(L21*G21,0)</f>
        <v>0</v>
      </c>
      <c r="N21" s="1">
        <f t="shared" ref="N21:N23" si="11">ROUND(L21*I21,0)</f>
        <v>0</v>
      </c>
      <c r="O21" s="2">
        <f t="shared" ref="O21:O23" si="12">ROUND(L21+N21+M21,0)</f>
        <v>0</v>
      </c>
    </row>
    <row r="22" spans="1:15" s="22" customFormat="1" ht="154.5" customHeight="1">
      <c r="A22" s="29">
        <v>3</v>
      </c>
      <c r="B22" s="37" t="s">
        <v>34</v>
      </c>
      <c r="C22" s="32"/>
      <c r="D22" s="36">
        <v>1</v>
      </c>
      <c r="E22" s="37" t="s">
        <v>32</v>
      </c>
      <c r="F22" s="30"/>
      <c r="G22" s="25">
        <v>0</v>
      </c>
      <c r="H22" s="1">
        <f t="shared" si="0"/>
        <v>0</v>
      </c>
      <c r="I22" s="25"/>
      <c r="J22" s="1">
        <f t="shared" si="7"/>
        <v>0</v>
      </c>
      <c r="K22" s="1">
        <f t="shared" si="8"/>
        <v>0</v>
      </c>
      <c r="L22" s="1">
        <f t="shared" si="9"/>
        <v>0</v>
      </c>
      <c r="M22" s="1">
        <f t="shared" si="10"/>
        <v>0</v>
      </c>
      <c r="N22" s="1">
        <f t="shared" si="11"/>
        <v>0</v>
      </c>
      <c r="O22" s="2">
        <f t="shared" si="12"/>
        <v>0</v>
      </c>
    </row>
    <row r="23" spans="1:15" s="22" customFormat="1" ht="117" customHeight="1">
      <c r="A23" s="29">
        <v>4</v>
      </c>
      <c r="B23" s="37" t="s">
        <v>35</v>
      </c>
      <c r="C23" s="32"/>
      <c r="D23" s="34">
        <v>1</v>
      </c>
      <c r="E23" s="37" t="s">
        <v>32</v>
      </c>
      <c r="F23" s="30"/>
      <c r="G23" s="25">
        <v>0</v>
      </c>
      <c r="H23" s="1">
        <f t="shared" si="0"/>
        <v>0</v>
      </c>
      <c r="I23" s="25">
        <v>0</v>
      </c>
      <c r="J23" s="1">
        <f t="shared" si="7"/>
        <v>0</v>
      </c>
      <c r="K23" s="1">
        <f t="shared" si="8"/>
        <v>0</v>
      </c>
      <c r="L23" s="1">
        <f t="shared" si="9"/>
        <v>0</v>
      </c>
      <c r="M23" s="1">
        <f t="shared" si="10"/>
        <v>0</v>
      </c>
      <c r="N23" s="1">
        <f t="shared" si="11"/>
        <v>0</v>
      </c>
      <c r="O23" s="2">
        <f t="shared" si="12"/>
        <v>0</v>
      </c>
    </row>
    <row r="24" spans="1:15" s="22" customFormat="1" ht="42" customHeight="1">
      <c r="A24" s="31"/>
      <c r="B24" s="56"/>
      <c r="C24" s="56"/>
      <c r="D24" s="56"/>
      <c r="E24" s="56"/>
      <c r="F24" s="56"/>
      <c r="G24" s="56"/>
      <c r="H24" s="56"/>
      <c r="I24" s="56"/>
      <c r="J24" s="56"/>
      <c r="K24" s="56"/>
      <c r="L24" s="56"/>
      <c r="M24" s="57" t="s">
        <v>36</v>
      </c>
      <c r="N24" s="57"/>
      <c r="O24" s="28">
        <f>SUMIF(G:G,0%,L:L)</f>
        <v>0</v>
      </c>
    </row>
    <row r="25" spans="1:15" s="22" customFormat="1" ht="39" customHeight="1" thickBot="1">
      <c r="A25" s="42" t="s">
        <v>37</v>
      </c>
      <c r="B25" s="43"/>
      <c r="C25" s="43"/>
      <c r="D25" s="43"/>
      <c r="E25" s="43"/>
      <c r="F25" s="43"/>
      <c r="G25" s="43"/>
      <c r="H25" s="43"/>
      <c r="I25" s="43"/>
      <c r="J25" s="43"/>
      <c r="K25" s="43"/>
      <c r="L25" s="43"/>
      <c r="M25" s="58" t="s">
        <v>38</v>
      </c>
      <c r="N25" s="58"/>
      <c r="O25" s="4">
        <f>SUMIF(G:G,5%,L:L)</f>
        <v>0</v>
      </c>
    </row>
    <row r="26" spans="1:15" s="22" customFormat="1" ht="37.5" customHeight="1">
      <c r="A26" s="38" t="s">
        <v>39</v>
      </c>
      <c r="B26" s="39"/>
      <c r="C26" s="39"/>
      <c r="D26" s="39"/>
      <c r="E26" s="39"/>
      <c r="F26" s="39"/>
      <c r="G26" s="39"/>
      <c r="H26" s="39"/>
      <c r="I26" s="39"/>
      <c r="J26" s="39"/>
      <c r="K26" s="39"/>
      <c r="L26" s="40"/>
      <c r="M26" s="58" t="s">
        <v>40</v>
      </c>
      <c r="N26" s="58"/>
      <c r="O26" s="4">
        <f>SUMIF(G:G,19%,L:L)</f>
        <v>0</v>
      </c>
    </row>
    <row r="27" spans="1:15" s="22" customFormat="1" ht="37.5" customHeight="1">
      <c r="A27" s="41"/>
      <c r="B27" s="41"/>
      <c r="C27" s="41"/>
      <c r="D27" s="41"/>
      <c r="E27" s="41"/>
      <c r="F27" s="41"/>
      <c r="G27" s="41"/>
      <c r="H27" s="41"/>
      <c r="I27" s="41"/>
      <c r="J27" s="41"/>
      <c r="K27" s="41"/>
      <c r="L27" s="41"/>
      <c r="M27" s="59" t="s">
        <v>27</v>
      </c>
      <c r="N27" s="60"/>
      <c r="O27" s="5">
        <f>SUM(O24:O26)</f>
        <v>0</v>
      </c>
    </row>
    <row r="28" spans="1:15" s="22" customFormat="1" ht="27.75" customHeight="1">
      <c r="A28" s="41"/>
      <c r="B28" s="41"/>
      <c r="C28" s="41"/>
      <c r="D28" s="41"/>
      <c r="E28" s="41"/>
      <c r="F28" s="41"/>
      <c r="G28" s="41"/>
      <c r="H28" s="41"/>
      <c r="I28" s="41"/>
      <c r="J28" s="41"/>
      <c r="K28" s="41"/>
      <c r="L28" s="41"/>
      <c r="M28" s="61" t="s">
        <v>41</v>
      </c>
      <c r="N28" s="62"/>
      <c r="O28" s="6">
        <f>ROUND(O25*5%,0)</f>
        <v>0</v>
      </c>
    </row>
    <row r="29" spans="1:15" s="22" customFormat="1" ht="30" customHeight="1">
      <c r="A29" s="41"/>
      <c r="B29" s="41"/>
      <c r="C29" s="41"/>
      <c r="D29" s="41"/>
      <c r="E29" s="41"/>
      <c r="F29" s="41"/>
      <c r="G29" s="41"/>
      <c r="H29" s="41"/>
      <c r="I29" s="41"/>
      <c r="J29" s="41"/>
      <c r="K29" s="41"/>
      <c r="L29" s="41"/>
      <c r="M29" s="61" t="s">
        <v>42</v>
      </c>
      <c r="N29" s="62"/>
      <c r="O29" s="4">
        <f>ROUND(O26*19%,0)</f>
        <v>0</v>
      </c>
    </row>
    <row r="30" spans="1:15" s="22" customFormat="1" ht="30" customHeight="1">
      <c r="A30" s="41"/>
      <c r="B30" s="41"/>
      <c r="C30" s="41"/>
      <c r="D30" s="41"/>
      <c r="E30" s="41"/>
      <c r="F30" s="41"/>
      <c r="G30" s="41"/>
      <c r="H30" s="41"/>
      <c r="I30" s="41"/>
      <c r="J30" s="41"/>
      <c r="K30" s="41"/>
      <c r="L30" s="41"/>
      <c r="M30" s="59" t="s">
        <v>43</v>
      </c>
      <c r="N30" s="60"/>
      <c r="O30" s="5">
        <f>SUM(O28:O29)</f>
        <v>0</v>
      </c>
    </row>
    <row r="31" spans="1:15" s="22" customFormat="1" ht="30" customHeight="1">
      <c r="A31" s="41"/>
      <c r="B31" s="41"/>
      <c r="C31" s="41"/>
      <c r="D31" s="41"/>
      <c r="E31" s="41"/>
      <c r="F31" s="41"/>
      <c r="G31" s="41"/>
      <c r="H31" s="41"/>
      <c r="I31" s="41"/>
      <c r="J31" s="41"/>
      <c r="K31" s="41"/>
      <c r="L31" s="41"/>
      <c r="M31" s="73" t="s">
        <v>44</v>
      </c>
      <c r="N31" s="74"/>
      <c r="O31" s="4">
        <f>SUMIF(I:I,8%,N:N)</f>
        <v>0</v>
      </c>
    </row>
    <row r="32" spans="1:15" s="22" customFormat="1" ht="37.5" customHeight="1">
      <c r="A32" s="41"/>
      <c r="B32" s="41"/>
      <c r="C32" s="41"/>
      <c r="D32" s="41"/>
      <c r="E32" s="41"/>
      <c r="F32" s="41"/>
      <c r="G32" s="41"/>
      <c r="H32" s="41"/>
      <c r="I32" s="41"/>
      <c r="J32" s="41"/>
      <c r="K32" s="41"/>
      <c r="L32" s="41"/>
      <c r="M32" s="71" t="s">
        <v>45</v>
      </c>
      <c r="N32" s="72"/>
      <c r="O32" s="5">
        <f>SUM(O31)</f>
        <v>0</v>
      </c>
    </row>
    <row r="33" spans="1:15" s="22" customFormat="1" ht="59.25" customHeight="1">
      <c r="A33" s="41"/>
      <c r="B33" s="41"/>
      <c r="C33" s="41"/>
      <c r="D33" s="41"/>
      <c r="E33" s="41"/>
      <c r="F33" s="41"/>
      <c r="G33" s="41"/>
      <c r="H33" s="41"/>
      <c r="I33" s="41"/>
      <c r="J33" s="41"/>
      <c r="K33" s="41"/>
      <c r="L33" s="41"/>
      <c r="M33" s="71" t="s">
        <v>46</v>
      </c>
      <c r="N33" s="72"/>
      <c r="O33" s="5">
        <f>+O27+O30+O32</f>
        <v>0</v>
      </c>
    </row>
    <row r="36" spans="1:15">
      <c r="B36" s="27"/>
      <c r="C36" s="27"/>
    </row>
    <row r="37" spans="1:15">
      <c r="B37" s="54"/>
      <c r="C37" s="54"/>
    </row>
    <row r="38" spans="1:15" ht="15.75" thickBot="1">
      <c r="B38" s="55"/>
      <c r="C38" s="55"/>
    </row>
    <row r="39" spans="1:15">
      <c r="B39" s="45" t="s">
        <v>47</v>
      </c>
      <c r="C39" s="45"/>
    </row>
    <row r="41" spans="1:15">
      <c r="A41" s="23" t="s">
        <v>48</v>
      </c>
    </row>
  </sheetData>
  <sheetProtection algorithmName="SHA-512" hashValue="xo70wekUMA26XUDiW3F0rQqv0Mqi0DRc+FyfHLnao62vyfo8NK4ggeuaujtG2ebONWjpYyexfnAdI2ijhml6Uw==" saltValue="VwmN6z0jLuYgNH1NrWLn9g==" spinCount="100000" sheet="1" selectLockedCells="1"/>
  <mergeCells count="30">
    <mergeCell ref="M30:N30"/>
    <mergeCell ref="M33:N33"/>
    <mergeCell ref="M31:N31"/>
    <mergeCell ref="M32:N32"/>
    <mergeCell ref="N2:O2"/>
    <mergeCell ref="N3:O3"/>
    <mergeCell ref="N4:O4"/>
    <mergeCell ref="N5:O5"/>
    <mergeCell ref="A2:A5"/>
    <mergeCell ref="D12:G12"/>
    <mergeCell ref="A12:B16"/>
    <mergeCell ref="B2:M2"/>
    <mergeCell ref="B3:M3"/>
    <mergeCell ref="B4:M5"/>
    <mergeCell ref="A26:L33"/>
    <mergeCell ref="A25:L25"/>
    <mergeCell ref="A10:B10"/>
    <mergeCell ref="B39:C39"/>
    <mergeCell ref="D14:G14"/>
    <mergeCell ref="D16:G16"/>
    <mergeCell ref="F10:G10"/>
    <mergeCell ref="L10:N10"/>
    <mergeCell ref="B37:C38"/>
    <mergeCell ref="B24:L24"/>
    <mergeCell ref="M24:N24"/>
    <mergeCell ref="M25:N25"/>
    <mergeCell ref="M26:N26"/>
    <mergeCell ref="M27:N27"/>
    <mergeCell ref="M28:N28"/>
    <mergeCell ref="M29:N29"/>
  </mergeCells>
  <dataValidations count="1">
    <dataValidation type="whole" allowBlank="1" showInputMessage="1" showErrorMessage="1" sqref="F20:F23"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G20:G23</xm:sqref>
        </x14:dataValidation>
        <x14:dataValidation type="list" allowBlank="1" showInputMessage="1" showErrorMessage="1" xr:uid="{00000000-0002-0000-0000-000002000000}">
          <x14:formula1>
            <xm:f>Hoja2!$F$7:$F$8</xm:f>
          </x14:formula1>
          <xm:sqref>I20:I23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defaultColWidth="11.42578125" defaultRowHeight="15"/>
  <sheetData>
    <row r="7" spans="4:6">
      <c r="D7" s="3">
        <v>0</v>
      </c>
      <c r="F7" s="24">
        <v>0.08</v>
      </c>
    </row>
    <row r="8" spans="4:6">
      <c r="D8" s="3">
        <v>0.05</v>
      </c>
      <c r="F8" s="3">
        <v>0</v>
      </c>
    </row>
    <row r="9" spans="4:6">
      <c r="D9" s="3">
        <v>0.19</v>
      </c>
    </row>
    <row r="10" spans="4:6">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file>

<file path=customXml/itemProps2.xml><?xml version="1.0" encoding="utf-8"?>
<ds:datastoreItem xmlns:ds="http://schemas.openxmlformats.org/officeDocument/2006/customXml" ds:itemID="{8145DBBF-B832-423F-936B-1E71F3349BA0}"/>
</file>

<file path=customXml/itemProps3.xml><?xml version="1.0" encoding="utf-8"?>
<ds:datastoreItem xmlns:ds="http://schemas.openxmlformats.org/officeDocument/2006/customXml" ds:itemID="{371AC283-58EC-4E17-AB80-3BA019EA464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Janith Fernanda Lozano Cifuentes</cp:lastModifiedBy>
  <cp:revision/>
  <dcterms:created xsi:type="dcterms:W3CDTF">2017-04-28T13:22:52Z</dcterms:created>
  <dcterms:modified xsi:type="dcterms:W3CDTF">2023-07-21T14:55:24Z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