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2"/>
  <workbookPr/>
  <mc:AlternateContent xmlns:mc="http://schemas.openxmlformats.org/markup-compatibility/2006">
    <mc:Choice Requires="x15">
      <x15ac:absPath xmlns:x15ac="http://schemas.microsoft.com/office/spreadsheetml/2010/11/ac" url="C:\Users\jfernandalozano\OneDrive - UNIVERSIDAD DE CUNDINAMARCA\F-CD-180\DOCUMENTOS PUBLICADOS\"/>
    </mc:Choice>
  </mc:AlternateContent>
  <xr:revisionPtr revIDLastSave="0" documentId="11_24EE016510F5A80D9F63A67F079118BC2D623717" xr6:coauthVersionLast="47" xr6:coauthVersionMax="47" xr10:uidLastSave="{00000000-0000-0000-0000-000000000000}"/>
  <bookViews>
    <workbookView xWindow="0" yWindow="0" windowWidth="21600" windowHeight="9240" xr2:uid="{00000000-000D-0000-FFFF-FFFF00000000}"/>
  </bookViews>
  <sheets>
    <sheet name="Hoja1" sheetId="1" r:id="rId1"/>
    <sheet name="Hoja2" sheetId="2" state="hidden"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K21" i="1"/>
  <c r="L21" i="1"/>
  <c r="N21" i="1" s="1"/>
  <c r="J22" i="1"/>
  <c r="K22" i="1"/>
  <c r="L22" i="1"/>
  <c r="M22" i="1"/>
  <c r="N22" i="1"/>
  <c r="J23" i="1"/>
  <c r="K23" i="1" s="1"/>
  <c r="L23" i="1"/>
  <c r="N23" i="1" s="1"/>
  <c r="H21" i="1"/>
  <c r="H22" i="1"/>
  <c r="H23" i="1"/>
  <c r="M23" i="1" l="1"/>
  <c r="M21" i="1"/>
  <c r="O22" i="1"/>
  <c r="O23" i="1"/>
  <c r="O21" i="1"/>
  <c r="H20" i="1"/>
  <c r="J20" i="1"/>
  <c r="L20" i="1"/>
  <c r="M20" i="1" s="1"/>
  <c r="O25" i="1"/>
  <c r="O28" i="1" s="1"/>
  <c r="N20" i="1" l="1"/>
  <c r="O20" i="1" s="1"/>
  <c r="K20" i="1"/>
  <c r="O31" i="1"/>
  <c r="O24" i="1"/>
  <c r="O32" i="1" l="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<sst xmlns="http://schemas.openxmlformats.org/spreadsheetml/2006/main" count="53" uniqueCount="49">
  <si>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</si>
  <si>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</si>
  <si>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</si>
  <si>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</si>
  <si>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</si>
  <si>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</si>
  <si>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</si>
  <si>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</si>
  <si>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</si>
  <si>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</si>
  <si>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</si>
  <si>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</si>
  <si>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</si>
  <si>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</si>
  <si>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</si>
  <si>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</si>
  <si>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</si>
  <si>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</si>
  <si>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</si>
  <si>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</si>
  <si>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</si>
  <si>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</si>
  <si>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</si>
  <si>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</si>
  <si>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</si>
  <si>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</si>
  <si>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</si>
  <si>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</si>
  <si>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</si>
  <si>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</si>
  <si>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</si>
  <si>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TERMOHIGRÓMETRO DIGITAL TA218B con 1 batería “AAA” (incluida) con un rango  de temperatura de 0 °C a 50 °C - Resolución 0.1 °C y un rango de humedad relativa de 10%HR a 98°HR - Resolución 1%HR (Se requiere calibración por laboratorio acreditado por el ONAC en las magnitudes de humedad relativa y temperatura,la calibración debe realizarse en tres puntos de temperatura y tres puntos de humedad relativa y el laboratorio debe emitir los certificados de calibración tanto de forma digital como en físico, asi mismo incluir el certificado de garantía en caso de algún defecto de fábrica sobre los bienes adquiridos).</t>
  </si>
  <si>
    <t>UNIDAD</t>
  </si>
  <si>
    <t>MINI-MICROSCOPIO 60X -100X Tamaño de la lente de 12 milímetros con aumento e iluminación  con 2  LEDS  blancos  y con 1  luz LED ultravioleta  Tamaño 34 x 45 x 37.5mm- 60x  .(incluir el certificado de garantía en caso de algún defecto de fábrica sobre los bienes adquiridos)</t>
  </si>
  <si>
    <t>MICROSCÓPIOS ESTÉREO 20x-40x-80x Dimensiones del artículo LxWxH 13.6 x 11 x 6.6 pulgadas ,angulo de visión real 45 Grados  y Luces halógenas superiores / inferiores con cámara USB (incluir el certificado de garantía en caso de algún defecto de fábrica sobre los bienes adquiridos).</t>
  </si>
  <si>
    <t>LUPA 60x12mm con LED brillante dual y empuje interruptor para encender ON-OFF-ON</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</si>
  <si>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</si>
  <si>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</si>
  <si>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</si>
  <si>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</si>
  <si>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</si>
  <si>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</si>
  <si>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</si>
  <si>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</si>
  <si>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</si>
  <si>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</si>
  <si>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</si>
  <si>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</si>
  <si>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Código Serie Documental (Ver Tabla de Retención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</si>
</sst>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30">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3">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6">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165"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0" xfId="0" applyFont="1" applyAlignment="1">
      <alignment horizontal="center" vertical="center" wrapText="1"/>
    </xf>
    <xf numFmtId="0" fontId="3" fillId="35" borderId="29"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26"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165" fontId="3" fillId="0" borderId="2" xfId="3" applyFont="1" applyBorder="1" applyAlignment="1" applyProtection="1">
      <alignment horizontal="center" vertical="center" wrapText="1"/>
      <protection hidden="1"/>
    </xf>
    <xf numFmtId="165" fontId="3" fillId="0" borderId="1" xfId="3" applyFont="1" applyBorder="1" applyAlignment="1" applyProtection="1">
      <alignment horizontal="center" vertical="center" wrapText="1"/>
      <protection hidden="1"/>
    </xf>
    <xf numFmtId="165" fontId="6" fillId="0" borderId="3" xfId="3" applyFont="1" applyBorder="1" applyAlignment="1" applyProtection="1">
      <alignment horizontal="center" vertical="center"/>
      <protection hidden="1"/>
    </xf>
    <xf numFmtId="165" fontId="6" fillId="0" borderId="5" xfId="3" applyFont="1" applyBorder="1" applyAlignment="1" applyProtection="1">
      <alignment horizontal="center" vertical="center"/>
      <protection hidden="1"/>
    </xf>
    <xf numFmtId="165" fontId="3" fillId="0" borderId="3" xfId="3" applyFont="1" applyBorder="1" applyAlignment="1" applyProtection="1">
      <alignment horizontal="center" vertical="center"/>
      <protection hidden="1"/>
    </xf>
    <xf numFmtId="165"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165" fontId="6" fillId="0" borderId="3" xfId="3" applyFont="1" applyBorder="1" applyAlignment="1" applyProtection="1">
      <alignment horizontal="center" vertical="center" wrapText="1"/>
      <protection hidden="1"/>
    </xf>
    <xf numFmtId="165" fontId="6" fillId="0" borderId="5"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wrapText="1"/>
      <protection hidden="1"/>
    </xf>
    <xf numFmtId="165"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60% - Énfasis1 2" xfId="47" xr:uid="{00000000-0005-0000-0000-00000D000000}"/>
    <cellStyle name="60% - Énfasis2 2" xfId="48" xr:uid="{00000000-0005-0000-0000-00000F000000}"/>
    <cellStyle name="60% - Énfasis3 2" xfId="49" xr:uid="{00000000-0005-0000-0000-000011000000}"/>
    <cellStyle name="60% - Énfasis4 2" xfId="50" xr:uid="{00000000-0005-0000-0000-000013000000}"/>
    <cellStyle name="60% - Énfasis5 2" xfId="51" xr:uid="{00000000-0005-0000-0000-000015000000}"/>
    <cellStyle name="60% - Énfasis6 2" xfId="52" xr:uid="{00000000-0005-0000-0000-000017000000}"/>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4" builtinId="3"/>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e" xfId="19" builtinId="10" customBuiltin="1"/>
    <cellStyle name="Output" xfId="14" builtinId="21" customBuiltin="1"/>
    <cellStyle name="Percent" xfId="1" builtinId="5"/>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8" zoomScale="30" zoomScaleNormal="30" zoomScaleSheetLayoutView="70" zoomScalePageLayoutView="55" workbookViewId="0">
      <selection activeCell="G22" sqref="G22"/>
    </sheetView>
  </sheetViews>
  <sheetFormatPr defaultColWidth="11.42578125" defaultRowHeight="1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c r="F1" s="9"/>
    </row>
    <row r="2" spans="1:15" ht="15.75" customHeight="1">
      <c r="A2" s="63"/>
      <c r="B2" s="70" t="s">
        <v>0</v>
      </c>
      <c r="C2" s="70"/>
      <c r="D2" s="70"/>
      <c r="E2" s="70"/>
      <c r="F2" s="70"/>
      <c r="G2" s="70"/>
      <c r="H2" s="70"/>
      <c r="I2" s="70"/>
      <c r="J2" s="70"/>
      <c r="K2" s="70"/>
      <c r="L2" s="70"/>
      <c r="M2" s="70"/>
      <c r="N2" s="75" t="s">
        <v>1</v>
      </c>
      <c r="O2" s="75"/>
    </row>
    <row r="3" spans="1:15" ht="15.75" customHeight="1">
      <c r="A3" s="63"/>
      <c r="B3" s="70" t="s">
        <v>2</v>
      </c>
      <c r="C3" s="70"/>
      <c r="D3" s="70"/>
      <c r="E3" s="70"/>
      <c r="F3" s="70"/>
      <c r="G3" s="70"/>
      <c r="H3" s="70"/>
      <c r="I3" s="70"/>
      <c r="J3" s="70"/>
      <c r="K3" s="70"/>
      <c r="L3" s="70"/>
      <c r="M3" s="70"/>
      <c r="N3" s="75" t="s">
        <v>3</v>
      </c>
      <c r="O3" s="75"/>
    </row>
    <row r="4" spans="1:15" ht="16.5" customHeight="1">
      <c r="A4" s="63"/>
      <c r="B4" s="70" t="s">
        <v>4</v>
      </c>
      <c r="C4" s="70"/>
      <c r="D4" s="70"/>
      <c r="E4" s="70"/>
      <c r="F4" s="70"/>
      <c r="G4" s="70"/>
      <c r="H4" s="70"/>
      <c r="I4" s="70"/>
      <c r="J4" s="70"/>
      <c r="K4" s="70"/>
      <c r="L4" s="70"/>
      <c r="M4" s="70"/>
      <c r="N4" s="75" t="s">
        <v>5</v>
      </c>
      <c r="O4" s="75"/>
    </row>
    <row r="5" spans="1:15" ht="15" customHeight="1">
      <c r="A5" s="63"/>
      <c r="B5" s="70"/>
      <c r="C5" s="70"/>
      <c r="D5" s="70"/>
      <c r="E5" s="70"/>
      <c r="F5" s="70"/>
      <c r="G5" s="70"/>
      <c r="H5" s="70"/>
      <c r="I5" s="70"/>
      <c r="J5" s="70"/>
      <c r="K5" s="70"/>
      <c r="L5" s="70"/>
      <c r="M5" s="70"/>
      <c r="N5" s="75" t="s">
        <v>6</v>
      </c>
      <c r="O5" s="75"/>
    </row>
    <row r="7" spans="1:15">
      <c r="A7" s="11" t="s">
        <v>7</v>
      </c>
    </row>
    <row r="8" spans="1:15">
      <c r="A8" s="11"/>
    </row>
    <row r="9" spans="1:15">
      <c r="A9" s="12" t="s">
        <v>8</v>
      </c>
    </row>
    <row r="10" spans="1:15" ht="25.5" customHeight="1">
      <c r="A10" s="44" t="s">
        <v>9</v>
      </c>
      <c r="B10" s="44"/>
      <c r="C10" s="13"/>
      <c r="E10" s="14" t="s">
        <v>10</v>
      </c>
      <c r="F10" s="49"/>
      <c r="G10" s="50"/>
      <c r="K10" s="15" t="s">
        <v>11</v>
      </c>
      <c r="L10" s="51"/>
      <c r="M10" s="52"/>
      <c r="N10" s="53"/>
    </row>
    <row r="11" spans="1:15" ht="15.75" thickBot="1">
      <c r="A11" s="13"/>
      <c r="B11" s="13"/>
      <c r="C11" s="13"/>
      <c r="E11" s="16"/>
      <c r="F11" s="16"/>
      <c r="G11" s="16"/>
      <c r="K11" s="17"/>
      <c r="L11" s="18"/>
      <c r="M11" s="18"/>
      <c r="N11" s="18"/>
    </row>
    <row r="12" spans="1:15" ht="30.75" customHeight="1" thickBot="1">
      <c r="A12" s="64" t="s">
        <v>12</v>
      </c>
      <c r="B12" s="65"/>
      <c r="C12" s="19"/>
      <c r="D12" s="46" t="s">
        <v>13</v>
      </c>
      <c r="E12" s="47"/>
      <c r="F12" s="47"/>
      <c r="G12" s="48"/>
      <c r="H12" s="7"/>
      <c r="I12" s="26"/>
      <c r="J12" s="26"/>
      <c r="K12" s="17"/>
    </row>
    <row r="13" spans="1:15" ht="15.75" thickBot="1">
      <c r="A13" s="66"/>
      <c r="B13" s="67"/>
      <c r="C13" s="19"/>
      <c r="D13" s="18"/>
      <c r="E13" s="16"/>
      <c r="F13" s="16"/>
      <c r="G13" s="16"/>
      <c r="K13" s="17"/>
    </row>
    <row r="14" spans="1:15" ht="30" customHeight="1" thickBot="1">
      <c r="A14" s="66"/>
      <c r="B14" s="67"/>
      <c r="C14" s="19"/>
      <c r="D14" s="46" t="s">
        <v>14</v>
      </c>
      <c r="E14" s="47"/>
      <c r="F14" s="47"/>
      <c r="G14" s="48"/>
      <c r="H14" s="7"/>
      <c r="I14" s="26"/>
      <c r="J14" s="26"/>
      <c r="K14" s="17"/>
    </row>
    <row r="15" spans="1:15" ht="18.75" customHeight="1" thickBot="1">
      <c r="A15" s="66"/>
      <c r="B15" s="67"/>
      <c r="C15" s="19"/>
      <c r="E15" s="16"/>
      <c r="F15" s="16"/>
      <c r="G15" s="16"/>
      <c r="K15" s="17"/>
    </row>
    <row r="16" spans="1:15" ht="24" customHeight="1" thickBot="1">
      <c r="A16" s="68"/>
      <c r="B16" s="69"/>
      <c r="C16" s="19"/>
      <c r="D16" s="46" t="s">
        <v>15</v>
      </c>
      <c r="E16" s="47"/>
      <c r="F16" s="47"/>
      <c r="G16" s="48"/>
      <c r="H16" s="7"/>
      <c r="I16" s="26"/>
      <c r="J16" s="26"/>
      <c r="K16" s="17"/>
      <c r="L16" s="18"/>
      <c r="M16" s="18"/>
      <c r="N16" s="18"/>
    </row>
    <row r="17" spans="1:15">
      <c r="A17" s="13"/>
      <c r="B17" s="13"/>
      <c r="C17" s="13"/>
      <c r="E17" s="16"/>
      <c r="F17" s="16"/>
      <c r="G17" s="16"/>
      <c r="K17" s="17"/>
      <c r="L17" s="18"/>
      <c r="M17" s="18"/>
      <c r="N17" s="18"/>
    </row>
    <row r="19" spans="1:15" s="22" customFormat="1" ht="103.5" customHeight="1">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228" customHeight="1">
      <c r="A20" s="29">
        <v>1</v>
      </c>
      <c r="B20" s="37" t="s">
        <v>31</v>
      </c>
      <c r="C20" s="32"/>
      <c r="D20" s="33">
        <v>1</v>
      </c>
      <c r="E20" s="37" t="s">
        <v>32</v>
      </c>
      <c r="F20" s="30"/>
      <c r="G20" s="25">
        <v>0</v>
      </c>
      <c r="H20" s="1">
        <f t="shared" ref="H20:H23" si="0">+ROUND(F20*G20,0)</f>
        <v>0</v>
      </c>
      <c r="I20" s="25">
        <v>0</v>
      </c>
      <c r="J20" s="1">
        <f t="shared" ref="J20:J23" si="1">ROUND(F20*I20,0)</f>
        <v>0</v>
      </c>
      <c r="K20" s="1">
        <f t="shared" ref="K20:K23" si="2">ROUND(F20+H20+J20,0)</f>
        <v>0</v>
      </c>
      <c r="L20" s="1">
        <f t="shared" ref="L20" si="3">ROUND(F20*D20,0)</f>
        <v>0</v>
      </c>
      <c r="M20" s="1">
        <f t="shared" ref="M20" si="4">ROUND(L20*G20,0)</f>
        <v>0</v>
      </c>
      <c r="N20" s="1">
        <f t="shared" ref="N20" si="5">ROUND(L20*I20,0)</f>
        <v>0</v>
      </c>
      <c r="O20" s="2">
        <f t="shared" ref="O20" si="6">ROUND(L20+N20+M20,0)</f>
        <v>0</v>
      </c>
    </row>
    <row r="21" spans="1:15" s="22" customFormat="1" ht="243.75" customHeight="1">
      <c r="A21" s="29">
        <v>2</v>
      </c>
      <c r="B21" s="37" t="s">
        <v>33</v>
      </c>
      <c r="C21" s="35"/>
      <c r="D21" s="36">
        <v>4</v>
      </c>
      <c r="E21" s="37" t="s">
        <v>32</v>
      </c>
      <c r="F21" s="30"/>
      <c r="G21" s="25">
        <v>0</v>
      </c>
      <c r="H21" s="1">
        <f t="shared" si="0"/>
        <v>0</v>
      </c>
      <c r="I21" s="25">
        <v>0</v>
      </c>
      <c r="J21" s="1">
        <f t="shared" ref="J21:J23" si="7">ROUND(F21*I21,0)</f>
        <v>0</v>
      </c>
      <c r="K21" s="1">
        <f t="shared" ref="K21:K23" si="8">ROUND(F21+H21+J21,0)</f>
        <v>0</v>
      </c>
      <c r="L21" s="1">
        <f t="shared" ref="L21:L23" si="9">ROUND(F21*D21,0)</f>
        <v>0</v>
      </c>
      <c r="M21" s="1">
        <f t="shared" ref="M21:M23" si="10">ROUND(L21*G21,0)</f>
        <v>0</v>
      </c>
      <c r="N21" s="1">
        <f t="shared" ref="N21:N23" si="11">ROUND(L21*I21,0)</f>
        <v>0</v>
      </c>
      <c r="O21" s="2">
        <f t="shared" ref="O21:O23" si="12">ROUND(L21+N21+M21,0)</f>
        <v>0</v>
      </c>
    </row>
    <row r="22" spans="1:15" s="22" customFormat="1" ht="154.5" customHeight="1">
      <c r="A22" s="29">
        <v>3</v>
      </c>
      <c r="B22" s="37" t="s">
        <v>34</v>
      </c>
      <c r="C22" s="32"/>
      <c r="D22" s="36">
        <v>1</v>
      </c>
      <c r="E22" s="37" t="s">
        <v>32</v>
      </c>
      <c r="F22" s="30"/>
      <c r="G22" s="25">
        <v>0</v>
      </c>
      <c r="H22" s="1">
        <f t="shared" si="0"/>
        <v>0</v>
      </c>
      <c r="I22" s="25"/>
      <c r="J22" s="1">
        <f t="shared" si="7"/>
        <v>0</v>
      </c>
      <c r="K22" s="1">
        <f t="shared" si="8"/>
        <v>0</v>
      </c>
      <c r="L22" s="1">
        <f t="shared" si="9"/>
        <v>0</v>
      </c>
      <c r="M22" s="1">
        <f t="shared" si="10"/>
        <v>0</v>
      </c>
      <c r="N22" s="1">
        <f t="shared" si="11"/>
        <v>0</v>
      </c>
      <c r="O22" s="2">
        <f t="shared" si="12"/>
        <v>0</v>
      </c>
    </row>
    <row r="23" spans="1:15" s="22" customFormat="1" ht="117" customHeight="1">
      <c r="A23" s="29">
        <v>4</v>
      </c>
      <c r="B23" s="37" t="s">
        <v>35</v>
      </c>
      <c r="C23" s="32"/>
      <c r="D23" s="34">
        <v>1</v>
      </c>
      <c r="E23" s="37" t="s">
        <v>32</v>
      </c>
      <c r="F23" s="30"/>
      <c r="G23" s="25">
        <v>0</v>
      </c>
      <c r="H23" s="1">
        <f t="shared" si="0"/>
        <v>0</v>
      </c>
      <c r="I23" s="25">
        <v>0</v>
      </c>
      <c r="J23" s="1">
        <f t="shared" si="7"/>
        <v>0</v>
      </c>
      <c r="K23" s="1">
        <f t="shared" si="8"/>
        <v>0</v>
      </c>
      <c r="L23" s="1">
        <f t="shared" si="9"/>
        <v>0</v>
      </c>
      <c r="M23" s="1">
        <f t="shared" si="10"/>
        <v>0</v>
      </c>
      <c r="N23" s="1">
        <f t="shared" si="11"/>
        <v>0</v>
      </c>
      <c r="O23" s="2">
        <f t="shared" si="12"/>
        <v>0</v>
      </c>
    </row>
    <row r="24" spans="1:15" s="22" customFormat="1" ht="42" customHeight="1">
      <c r="A24" s="31"/>
      <c r="B24" s="56"/>
      <c r="C24" s="56"/>
      <c r="D24" s="56"/>
      <c r="E24" s="56"/>
      <c r="F24" s="56"/>
      <c r="G24" s="56"/>
      <c r="H24" s="56"/>
      <c r="I24" s="56"/>
      <c r="J24" s="56"/>
      <c r="K24" s="56"/>
      <c r="L24" s="56"/>
      <c r="M24" s="57" t="s">
        <v>36</v>
      </c>
      <c r="N24" s="57"/>
      <c r="O24" s="28">
        <f>SUMIF(G:G,0%,L:L)</f>
        <v>0</v>
      </c>
    </row>
    <row r="25" spans="1:15" s="22" customFormat="1" ht="39" customHeight="1" thickBot="1">
      <c r="A25" s="42" t="s">
        <v>37</v>
      </c>
      <c r="B25" s="43"/>
      <c r="C25" s="43"/>
      <c r="D25" s="43"/>
      <c r="E25" s="43"/>
      <c r="F25" s="43"/>
      <c r="G25" s="43"/>
      <c r="H25" s="43"/>
      <c r="I25" s="43"/>
      <c r="J25" s="43"/>
      <c r="K25" s="43"/>
      <c r="L25" s="43"/>
      <c r="M25" s="58" t="s">
        <v>38</v>
      </c>
      <c r="N25" s="58"/>
      <c r="O25" s="4">
        <f>SUMIF(G:G,5%,L:L)</f>
        <v>0</v>
      </c>
    </row>
    <row r="26" spans="1:15" s="22" customFormat="1" ht="37.5" customHeight="1">
      <c r="A26" s="38" t="s">
        <v>39</v>
      </c>
      <c r="B26" s="39"/>
      <c r="C26" s="39"/>
      <c r="D26" s="39"/>
      <c r="E26" s="39"/>
      <c r="F26" s="39"/>
      <c r="G26" s="39"/>
      <c r="H26" s="39"/>
      <c r="I26" s="39"/>
      <c r="J26" s="39"/>
      <c r="K26" s="39"/>
      <c r="L26" s="40"/>
      <c r="M26" s="58" t="s">
        <v>40</v>
      </c>
      <c r="N26" s="58"/>
      <c r="O26" s="4">
        <f>SUMIF(G:G,19%,L:L)</f>
        <v>0</v>
      </c>
    </row>
    <row r="27" spans="1:15" s="22" customFormat="1" ht="37.5" customHeight="1">
      <c r="A27" s="41"/>
      <c r="B27" s="41"/>
      <c r="C27" s="41"/>
      <c r="D27" s="41"/>
      <c r="E27" s="41"/>
      <c r="F27" s="41"/>
      <c r="G27" s="41"/>
      <c r="H27" s="41"/>
      <c r="I27" s="41"/>
      <c r="J27" s="41"/>
      <c r="K27" s="41"/>
      <c r="L27" s="41"/>
      <c r="M27" s="59" t="s">
        <v>27</v>
      </c>
      <c r="N27" s="60"/>
      <c r="O27" s="5">
        <f>SUM(O24:O26)</f>
        <v>0</v>
      </c>
    </row>
    <row r="28" spans="1:15" s="22" customFormat="1" ht="27.75" customHeight="1">
      <c r="A28" s="41"/>
      <c r="B28" s="41"/>
      <c r="C28" s="41"/>
      <c r="D28" s="41"/>
      <c r="E28" s="41"/>
      <c r="F28" s="41"/>
      <c r="G28" s="41"/>
      <c r="H28" s="41"/>
      <c r="I28" s="41"/>
      <c r="J28" s="41"/>
      <c r="K28" s="41"/>
      <c r="L28" s="41"/>
      <c r="M28" s="61" t="s">
        <v>41</v>
      </c>
      <c r="N28" s="62"/>
      <c r="O28" s="6">
        <f>ROUND(O25*5%,0)</f>
        <v>0</v>
      </c>
    </row>
    <row r="29" spans="1:15" s="22" customFormat="1" ht="30" customHeight="1">
      <c r="A29" s="41"/>
      <c r="B29" s="41"/>
      <c r="C29" s="41"/>
      <c r="D29" s="41"/>
      <c r="E29" s="41"/>
      <c r="F29" s="41"/>
      <c r="G29" s="41"/>
      <c r="H29" s="41"/>
      <c r="I29" s="41"/>
      <c r="J29" s="41"/>
      <c r="K29" s="41"/>
      <c r="L29" s="41"/>
      <c r="M29" s="61" t="s">
        <v>42</v>
      </c>
      <c r="N29" s="62"/>
      <c r="O29" s="4">
        <f>ROUND(O26*19%,0)</f>
        <v>0</v>
      </c>
    </row>
    <row r="30" spans="1:15" s="22" customFormat="1" ht="30" customHeight="1">
      <c r="A30" s="41"/>
      <c r="B30" s="41"/>
      <c r="C30" s="41"/>
      <c r="D30" s="41"/>
      <c r="E30" s="41"/>
      <c r="F30" s="41"/>
      <c r="G30" s="41"/>
      <c r="H30" s="41"/>
      <c r="I30" s="41"/>
      <c r="J30" s="41"/>
      <c r="K30" s="41"/>
      <c r="L30" s="41"/>
      <c r="M30" s="59" t="s">
        <v>43</v>
      </c>
      <c r="N30" s="60"/>
      <c r="O30" s="5">
        <f>SUM(O28:O29)</f>
        <v>0</v>
      </c>
    </row>
    <row r="31" spans="1:15" s="22" customFormat="1" ht="30" customHeight="1">
      <c r="A31" s="41"/>
      <c r="B31" s="41"/>
      <c r="C31" s="41"/>
      <c r="D31" s="41"/>
      <c r="E31" s="41"/>
      <c r="F31" s="41"/>
      <c r="G31" s="41"/>
      <c r="H31" s="41"/>
      <c r="I31" s="41"/>
      <c r="J31" s="41"/>
      <c r="K31" s="41"/>
      <c r="L31" s="41"/>
      <c r="M31" s="73" t="s">
        <v>44</v>
      </c>
      <c r="N31" s="74"/>
      <c r="O31" s="4">
        <f>SUMIF(I:I,8%,N:N)</f>
        <v>0</v>
      </c>
    </row>
    <row r="32" spans="1:15" s="22" customFormat="1" ht="37.5" customHeight="1">
      <c r="A32" s="41"/>
      <c r="B32" s="41"/>
      <c r="C32" s="41"/>
      <c r="D32" s="41"/>
      <c r="E32" s="41"/>
      <c r="F32" s="41"/>
      <c r="G32" s="41"/>
      <c r="H32" s="41"/>
      <c r="I32" s="41"/>
      <c r="J32" s="41"/>
      <c r="K32" s="41"/>
      <c r="L32" s="41"/>
      <c r="M32" s="71" t="s">
        <v>45</v>
      </c>
      <c r="N32" s="72"/>
      <c r="O32" s="5">
        <f>SUM(O31)</f>
        <v>0</v>
      </c>
    </row>
    <row r="33" spans="1:15" s="22" customFormat="1" ht="59.25" customHeight="1">
      <c r="A33" s="41"/>
      <c r="B33" s="41"/>
      <c r="C33" s="41"/>
      <c r="D33" s="41"/>
      <c r="E33" s="41"/>
      <c r="F33" s="41"/>
      <c r="G33" s="41"/>
      <c r="H33" s="41"/>
      <c r="I33" s="41"/>
      <c r="J33" s="41"/>
      <c r="K33" s="41"/>
      <c r="L33" s="41"/>
      <c r="M33" s="71" t="s">
        <v>46</v>
      </c>
      <c r="N33" s="72"/>
      <c r="O33" s="5">
        <f>+O27+O30+O32</f>
        <v>0</v>
      </c>
    </row>
    <row r="36" spans="1:15">
      <c r="B36" s="27"/>
      <c r="C36" s="27"/>
    </row>
    <row r="37" spans="1:15">
      <c r="B37" s="54"/>
      <c r="C37" s="54"/>
    </row>
    <row r="38" spans="1:15" ht="15.75" thickBot="1">
      <c r="B38" s="55"/>
      <c r="C38" s="55"/>
    </row>
    <row r="39" spans="1:15">
      <c r="B39" s="45" t="s">
        <v>47</v>
      </c>
      <c r="C39" s="45"/>
    </row>
    <row r="41" spans="1:15">
      <c r="A41" s="23" t="s">
        <v>48</v>
      </c>
    </row>
  </sheetData>
  <sheetProtection algorithmName="SHA-512" hashValue="xo70wekUMA26XUDiW3F0rQqv0Mqi0DRc+FyfHLnao62vyfo8NK4ggeuaujtG2ebONWjpYyexfnAdI2ijhml6Uw==" saltValue="VwmN6z0jLuYgNH1NrWLn9g==" spinCount="100000" sheet="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defaultColWidth="11.42578125" defaultRowHeight="15"/>
  <sheetData>
    <row r="7" spans="4:6">
      <c r="D7" s="3">
        <v>0</v>
      </c>
      <c r="F7" s="24">
        <v>0.08</v>
      </c>
    </row>
    <row r="8" spans="4:6">
      <c r="D8" s="3">
        <v>0.05</v>
      </c>
      <c r="F8" s="3">
        <v>0</v>
      </c>
    </row>
    <row r="9" spans="4:6">
      <c r="D9" s="3">
        <v>0.19</v>
      </c>
    </row>
    <row r="10" spans="4:6">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file>

<file path=customXml/itemProps2.xml><?xml version="1.0" encoding="utf-8"?>
<ds:datastoreItem xmlns:ds="http://schemas.openxmlformats.org/officeDocument/2006/customXml" ds:itemID="{8145DBBF-B832-423F-936B-1E71F3349BA0}"/>
</file>

<file path=customXml/itemProps3.xml><?xml version="1.0" encoding="utf-8"?>
<ds:datastoreItem xmlns:ds="http://schemas.openxmlformats.org/officeDocument/2006/customXml" ds:itemID="{371AC283-58EC-4E17-AB80-3BA019EA46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Janith Fernanda Lozano Cifuentes</cp:lastModifiedBy>
  <cp:revision/>
  <dcterms:created xsi:type="dcterms:W3CDTF">2017-04-28T13:22:52Z</dcterms:created>
  <dcterms:modified xsi:type="dcterms:W3CDTF">2023-07-21T14:55:24Z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