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mailunicundiedu-my.sharepoint.com/personal/lmarcelaescobar_ucundinamarca_edu_co/Documents/UNIVERSIDAD 2023/CONTRATACIÓN DIRECTA/F-CD-172 AUDIO CAD/"/>
    </mc:Choice>
  </mc:AlternateContent>
  <xr:revisionPtr revIDLastSave="152" documentId="11_5CC0905083691DCA3BD5D40FC6C1D6DD34622F8C" xr6:coauthVersionLast="47" xr6:coauthVersionMax="47" xr10:uidLastSave="{FE08EA2D-54A2-4A37-987F-DBB05E2F7120}"/>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1" l="1"/>
  <c r="O22" i="1"/>
  <c r="O23" i="1"/>
  <c r="O24" i="1"/>
  <c r="O25" i="1"/>
  <c r="N21" i="1"/>
  <c r="N22" i="1"/>
  <c r="N23" i="1"/>
  <c r="N24" i="1"/>
  <c r="N25" i="1"/>
  <c r="M21" i="1"/>
  <c r="M22" i="1"/>
  <c r="M23" i="1"/>
  <c r="M24" i="1"/>
  <c r="M25" i="1"/>
  <c r="L21" i="1"/>
  <c r="L22" i="1"/>
  <c r="L23" i="1"/>
  <c r="L24" i="1"/>
  <c r="L25" i="1"/>
  <c r="K21" i="1"/>
  <c r="K22" i="1"/>
  <c r="K23" i="1"/>
  <c r="K24" i="1"/>
  <c r="K25" i="1"/>
  <c r="J21" i="1"/>
  <c r="J22" i="1"/>
  <c r="J23" i="1"/>
  <c r="J24" i="1"/>
  <c r="J25" i="1"/>
  <c r="H21" i="1"/>
  <c r="H22" i="1"/>
  <c r="H23" i="1"/>
  <c r="H24" i="1"/>
  <c r="H25" i="1"/>
  <c r="H20" i="1"/>
  <c r="J20" i="1"/>
  <c r="L20" i="1"/>
  <c r="M20" i="1" s="1"/>
  <c r="O27" i="1"/>
  <c r="O30" i="1" s="1"/>
  <c r="N20" i="1" l="1"/>
  <c r="O20" i="1" s="1"/>
  <c r="K20" i="1"/>
  <c r="O33" i="1"/>
  <c r="O26" i="1"/>
  <c r="O34" i="1" l="1"/>
  <c r="O28" i="1" l="1"/>
  <c r="O31" i="1" l="1"/>
  <c r="O32" i="1" s="1"/>
  <c r="O29" i="1"/>
  <c r="O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<sst xmlns="http://schemas.openxmlformats.org/spreadsheetml/2006/main" count="57" uniqueCount="51">
  <si>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</si>
  <si>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</si>
  <si>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</si>
  <si>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</si>
  <si>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</si>
  <si>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</si>
  <si>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</si>
  <si>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</si>
  <si>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</si>
  <si>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</si>
  <si>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</si>
  <si>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</si>
  <si>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</si>
  <si>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</si>
  <si>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</si>
  <si>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</si>
  <si>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</si>
  <si>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</si>
  <si>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</si>
  <si>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</si>
  <si>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</si>
  <si>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</si>
  <si>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</si>
  <si>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</si>
  <si>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</si>
  <si>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</si>
  <si>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</si>
  <si>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</si>
  <si>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</si>
  <si>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</si>
  <si>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</si>
  <si>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</si>
  <si>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</si>
  <si>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</si>
  <si>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</si>
  <si>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</si>
  <si>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</si>
  <si>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</si>
  <si>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</si>
  <si>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</si>
  <si>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</si>
  <si>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</si>
  <si>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</si>
  <si>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</si>
  <si>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</si>
  <si>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ADAPTADOR PARA BASE ESTÁNDAR (PAR) para cabinas de 8 pulgadas. (Deben ser compatibles con el ítem 1)</t>
  </si>
  <si>
    <t>CABINA PASIVA 8’’  
• Cabina pasiva de dos vías. 
•Woofer de 8”. 
• Driver de 1.3”. 
• Potencia 100W RMS. 
• Impedancia 8Ohm. 
• Respuesta en frecuencia 75hz-18khz (±3 dB). 
• SPL Max 115dB. 
• Sensibilidad 92dB 1w @ 1m. 
•1 Entrada speakon. 
• 1 Salida speakon 
• Incluye manual, bases para poner como monitor de piso, conector speakon</t>
  </si>
  <si>
    <t>CABINA PASIVA 8’’ PARA INTERPERIE Cabina pasiva de 2 vías. 
• Apta para intemperie 
•Parlante de 8”. 
• Driver de compresión de 1.5″. 
•Potencia Ohms: 100 W (RMS). 
•Potencia @100v: 25w / 50w / 100w. 
• Respuesta de frecuencia 65Hz-18kHz. 
• Sensibilidad (a 1 m) 92 dB – 128 dB Max. 
• Impedancia 8Ω. 
• Selector con 5 posiciones de configuración potencia. 
• Entradas Fuente de alimentación: 
• Cable de señal rojo y negro 
• Las cabinas deben contar con los trípodes metálicos o de aluminio o aleaciones que soporten el peso de las cabinas ofertadas.</t>
  </si>
  <si>
    <t>AMPLIFICADOR DE POTENCIA 4.4 
*Amplificador de audio de 4 canales. 
*Potencia a 8 ohms 400w / 4 ohms 900w x 4 canales *Potencia en modo bridge (suma de L+R): 1200w @ 8ohm / 1600w @ 4ohm. 
*Tipo de amplificador: clase H (fuente toroidal). 
*4 Entradas de audio en conector XLR de 3 pines. 
*4 conectores XLR de 3 pines para linkeo o salida THRU para envío o copia de señal. 
*4 Salidas de audio en conectores speakon o tipo bornes. 
*Damping factor (factor de amortiguamiento): &gt; 200. *10 transistores por canal mínimo. 
*Interruptor de operación de modo (estéreo – paralelo – bridge) 
*Incorpora 4 ventiladores (2 delanteros + 2 traseros) *Distorsión armónica: &lt;0,05% @8 Ohm a 1kHz. Relación señal/ruido: &gt;80dB.</t>
  </si>
  <si>
    <t>MEZCLADOR análogo de 8 entradas híbridas (XLR o PLUG TRS 1/4) 
*4 Entradas estéreo de línea (PLUG TRS 1/4) 
*1 Entrada y salida RCA (2 TRACK ) 
*Ecualizador semiparamétrico de 3 bandas para canales 1 - 8 / ecualizador fijo de 4 bandas para canales 9 -16 
*Filtro pasa altos para los primeros 8 canales *Compresor par los primeros 8 canales. 
*4 auxiliares de envío 
*3 auxiliares de retorno estéreo 
*Salida de footswitch (interruptor de pie) 
*2 subgrupos estéreo 
*Puerto USB de salida para grabación. 
*Inserto para los primeros 8 canales. 
*Entrada USB para 
*micrófono wireless ULM-100 </t>
  </si>
  <si>
    <t>KIT (2) MICRÓFONOS DE DIADEMA  
* Kit de micrófonos con doble transmisor 
*Receptor en banda UHF variable de transmisión (600MHz – 690Mhz). 
*100 bancos de frecuencia ajustable. 
*Transmisores alimentados por baterías AA 
*1 salida de señal mezclada en conector plug 1 / 4. 
*2 salidas de señal independientes en conector XLR. 
*Alcance máximo en línea de visión de hasta 60 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</si>
</sst>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1" xfId="0" applyFont="1" applyBorder="1" applyAlignment="1">
      <alignment vertical="center" wrapText="1"/>
    </xf>
    <xf numFmtId="1" fontId="12" fillId="35" borderId="1" xfId="3" applyNumberFormat="1" applyFont="1" applyFill="1" applyBorder="1" applyAlignment="1" applyProtection="1">
      <alignment horizontal="center"/>
      <protection locked="0"/>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xr:uid="{00000000-0005-0000-0000-00000D000000}"/>
    <cellStyle name="60% - Énfasis2" xfId="29" builtinId="36" customBuiltin="1"/>
    <cellStyle name="60% - Énfasis2 2" xfId="48" xr:uid="{00000000-0005-0000-0000-00000F000000}"/>
    <cellStyle name="60% - Énfasis3" xfId="33" builtinId="40" customBuiltin="1"/>
    <cellStyle name="60% - Énfasis3 2" xfId="49" xr:uid="{00000000-0005-0000-0000-000011000000}"/>
    <cellStyle name="60% - Énfasis4" xfId="37" builtinId="44" customBuiltin="1"/>
    <cellStyle name="60% - Énfasis4 2" xfId="50" xr:uid="{00000000-0005-0000-0000-000013000000}"/>
    <cellStyle name="60% - Énfasis5" xfId="41" builtinId="48" customBuiltin="1"/>
    <cellStyle name="60% - Énfasis5 2" xfId="51" xr:uid="{00000000-0005-0000-0000-000015000000}"/>
    <cellStyle name="60% - Énfasis6" xfId="45" builtinId="52" customBuiltin="1"/>
    <cellStyle name="60% - Énfasis6 2" xfId="52" xr:uid="{00000000-0005-0000-0000-000017000000}"/>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7000000}"/>
    <cellStyle name="Millares 2" xfId="3" xr:uid="{00000000-0005-0000-0000-000028000000}"/>
    <cellStyle name="Neutral" xfId="12" builtinId="28" customBuiltin="1"/>
    <cellStyle name="Neutral 2" xfId="46" xr:uid="{00000000-0005-0000-0000-00002A000000}"/>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zoomScale="70" zoomScaleNormal="70" zoomScaleSheetLayoutView="70" zoomScalePageLayoutView="55" workbookViewId="0">
      <selection activeCell="A10" sqref="A10:B1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39"/>
      <c r="B2" s="49" t="s">
        <v>0</v>
      </c>
      <c r="C2" s="49"/>
      <c r="D2" s="49"/>
      <c r="E2" s="49"/>
      <c r="F2" s="49"/>
      <c r="G2" s="49"/>
      <c r="H2" s="49"/>
      <c r="I2" s="49"/>
      <c r="J2" s="49"/>
      <c r="K2" s="49"/>
      <c r="L2" s="49"/>
      <c r="M2" s="49"/>
      <c r="N2" s="38" t="s">
        <v>37</v>
      </c>
      <c r="O2" s="38"/>
    </row>
    <row r="3" spans="1:15" ht="15.75" customHeight="1" x14ac:dyDescent="0.25">
      <c r="A3" s="39"/>
      <c r="B3" s="49" t="s">
        <v>1</v>
      </c>
      <c r="C3" s="49"/>
      <c r="D3" s="49"/>
      <c r="E3" s="49"/>
      <c r="F3" s="49"/>
      <c r="G3" s="49"/>
      <c r="H3" s="49"/>
      <c r="I3" s="49"/>
      <c r="J3" s="49"/>
      <c r="K3" s="49"/>
      <c r="L3" s="49"/>
      <c r="M3" s="49"/>
      <c r="N3" s="38" t="s">
        <v>40</v>
      </c>
      <c r="O3" s="38"/>
    </row>
    <row r="4" spans="1:15" ht="16.5" customHeight="1" x14ac:dyDescent="0.25">
      <c r="A4" s="39"/>
      <c r="B4" s="49" t="s">
        <v>36</v>
      </c>
      <c r="C4" s="49"/>
      <c r="D4" s="49"/>
      <c r="E4" s="49"/>
      <c r="F4" s="49"/>
      <c r="G4" s="49"/>
      <c r="H4" s="49"/>
      <c r="I4" s="49"/>
      <c r="J4" s="49"/>
      <c r="K4" s="49"/>
      <c r="L4" s="49"/>
      <c r="M4" s="49"/>
      <c r="N4" s="38" t="s">
        <v>41</v>
      </c>
      <c r="O4" s="38"/>
    </row>
    <row r="5" spans="1:15" ht="15" customHeight="1" x14ac:dyDescent="0.25">
      <c r="A5" s="39"/>
      <c r="B5" s="49"/>
      <c r="C5" s="49"/>
      <c r="D5" s="49"/>
      <c r="E5" s="49"/>
      <c r="F5" s="49"/>
      <c r="G5" s="49"/>
      <c r="H5" s="49"/>
      <c r="I5" s="49"/>
      <c r="J5" s="49"/>
      <c r="K5" s="49"/>
      <c r="L5" s="49"/>
      <c r="M5" s="49"/>
      <c r="N5" s="38" t="s">
        <v>38</v>
      </c>
      <c r="O5" s="38"/>
    </row>
    <row r="7" spans="1:15" x14ac:dyDescent="0.25">
      <c r="A7" s="11" t="s">
        <v>39</v>
      </c>
    </row>
    <row r="8" spans="1:15" x14ac:dyDescent="0.25">
      <c r="A8" s="11"/>
    </row>
    <row r="9" spans="1:15" x14ac:dyDescent="0.25">
      <c r="A9" s="12" t="s">
        <v>29</v>
      </c>
    </row>
    <row r="10" spans="1:15" ht="25.5" customHeight="1" x14ac:dyDescent="0.25">
      <c r="A10" s="56" t="s">
        <v>28</v>
      </c>
      <c r="B10" s="56"/>
      <c r="C10" s="13"/>
      <c r="E10" s="14" t="s">
        <v>21</v>
      </c>
      <c r="F10" s="58"/>
      <c r="G10" s="59"/>
      <c r="K10" s="15" t="s">
        <v>16</v>
      </c>
      <c r="L10" s="60"/>
      <c r="M10" s="61"/>
      <c r="N10" s="62"/>
    </row>
    <row r="11" spans="1:15" ht="15.75" thickBot="1" x14ac:dyDescent="0.3">
      <c r="A11" s="13"/>
      <c r="B11" s="13"/>
      <c r="C11" s="13"/>
      <c r="E11" s="16"/>
      <c r="F11" s="16"/>
      <c r="G11" s="16"/>
      <c r="K11" s="17"/>
      <c r="L11" s="18"/>
      <c r="M11" s="18"/>
      <c r="N11" s="18"/>
    </row>
    <row r="12" spans="1:15" ht="30.75" customHeight="1" thickBot="1" x14ac:dyDescent="0.3">
      <c r="A12" s="43" t="s">
        <v>26</v>
      </c>
      <c r="B12" s="44"/>
      <c r="C12" s="19"/>
      <c r="D12" s="40" t="s">
        <v>17</v>
      </c>
      <c r="E12" s="41"/>
      <c r="F12" s="41"/>
      <c r="G12" s="42"/>
      <c r="H12" s="7"/>
      <c r="I12" s="26"/>
      <c r="J12" s="26"/>
      <c r="K12" s="17"/>
    </row>
    <row r="13" spans="1:15" ht="15.75" thickBot="1" x14ac:dyDescent="0.3">
      <c r="A13" s="45"/>
      <c r="B13" s="46"/>
      <c r="C13" s="19"/>
      <c r="D13" s="18"/>
      <c r="E13" s="16"/>
      <c r="F13" s="16"/>
      <c r="G13" s="16"/>
      <c r="K13" s="17"/>
    </row>
    <row r="14" spans="1:15" ht="30" customHeight="1" thickBot="1" x14ac:dyDescent="0.3">
      <c r="A14" s="45"/>
      <c r="B14" s="46"/>
      <c r="C14" s="19"/>
      <c r="D14" s="40" t="s">
        <v>18</v>
      </c>
      <c r="E14" s="41"/>
      <c r="F14" s="41"/>
      <c r="G14" s="42"/>
      <c r="H14" s="7"/>
      <c r="I14" s="26"/>
      <c r="J14" s="26"/>
      <c r="K14" s="17"/>
    </row>
    <row r="15" spans="1:15" ht="18.75" customHeight="1" thickBot="1" x14ac:dyDescent="0.3">
      <c r="A15" s="45"/>
      <c r="B15" s="46"/>
      <c r="C15" s="19"/>
      <c r="E15" s="16"/>
      <c r="F15" s="16"/>
      <c r="G15" s="16"/>
      <c r="K15" s="17"/>
    </row>
    <row r="16" spans="1:15" ht="24" customHeight="1" thickBot="1" x14ac:dyDescent="0.3">
      <c r="A16" s="47"/>
      <c r="B16" s="48"/>
      <c r="C16" s="19"/>
      <c r="D16" s="40" t="s">
        <v>22</v>
      </c>
      <c r="E16" s="41"/>
      <c r="F16" s="41"/>
      <c r="G16" s="42"/>
      <c r="H16" s="7"/>
      <c r="I16" s="26"/>
      <c r="J16" s="26"/>
      <c r="K16" s="17"/>
      <c r="L16" s="18"/>
      <c r="M16" s="18"/>
      <c r="N16" s="18"/>
    </row>
    <row r="17" spans="1:15" x14ac:dyDescent="0.25">
      <c r="A17" s="13"/>
      <c r="B17" s="13"/>
      <c r="C17" s="13"/>
      <c r="E17" s="16"/>
      <c r="F17" s="16"/>
      <c r="G17" s="16"/>
      <c r="K17" s="17"/>
      <c r="L17" s="18"/>
      <c r="M17" s="18"/>
      <c r="N17" s="18"/>
    </row>
    <row r="19" spans="1:15" s="22" customFormat="1" ht="99"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192.75" customHeight="1" x14ac:dyDescent="0.25">
      <c r="A20" s="29">
        <v>1</v>
      </c>
      <c r="B20" s="72" t="s">
        <v>46</v>
      </c>
      <c r="C20" s="70"/>
      <c r="D20" s="71">
        <v>6</v>
      </c>
      <c r="E20" s="71" t="s">
        <v>44</v>
      </c>
      <c r="F20" s="30"/>
      <c r="G20" s="25">
        <v>0</v>
      </c>
      <c r="H20" s="1">
        <f t="shared" ref="H20:H25" si="0">+ROUND(F20*G20,0)</f>
        <v>0</v>
      </c>
      <c r="I20" s="25">
        <v>0</v>
      </c>
      <c r="J20" s="1">
        <f t="shared" ref="J20:J25" si="1">ROUND(F20*I20,0)</f>
        <v>0</v>
      </c>
      <c r="K20" s="1">
        <f t="shared" ref="K20:K25" si="2">ROUND(F20+H20+J20,0)</f>
        <v>0</v>
      </c>
      <c r="L20" s="1">
        <f t="shared" ref="L20:L25" si="3">ROUND(F20*D20,0)</f>
        <v>0</v>
      </c>
      <c r="M20" s="1">
        <f t="shared" ref="M20:M25" si="4">ROUND(L20*G20,0)</f>
        <v>0</v>
      </c>
      <c r="N20" s="1">
        <f t="shared" ref="N20:N25" si="5">ROUND(L20*I20,0)</f>
        <v>0</v>
      </c>
      <c r="O20" s="2">
        <f t="shared" ref="O20:O25" si="6">ROUND(L20+N20+M20,0)</f>
        <v>0</v>
      </c>
    </row>
    <row r="21" spans="1:15" s="22" customFormat="1" ht="53.25" customHeight="1" x14ac:dyDescent="0.25">
      <c r="A21" s="29">
        <v>2</v>
      </c>
      <c r="B21" s="72" t="s">
        <v>45</v>
      </c>
      <c r="C21" s="70"/>
      <c r="D21" s="71">
        <v>3</v>
      </c>
      <c r="E21" s="71" t="s">
        <v>44</v>
      </c>
      <c r="F21" s="30"/>
      <c r="G21" s="25">
        <v>0</v>
      </c>
      <c r="H21" s="1">
        <f t="shared" si="0"/>
        <v>0</v>
      </c>
      <c r="I21" s="25">
        <v>0</v>
      </c>
      <c r="J21" s="1">
        <f t="shared" si="1"/>
        <v>0</v>
      </c>
      <c r="K21" s="1">
        <f t="shared" si="2"/>
        <v>0</v>
      </c>
      <c r="L21" s="1">
        <f t="shared" si="3"/>
        <v>0</v>
      </c>
      <c r="M21" s="1">
        <f t="shared" si="4"/>
        <v>0</v>
      </c>
      <c r="N21" s="1">
        <f t="shared" si="5"/>
        <v>0</v>
      </c>
      <c r="O21" s="2">
        <f t="shared" si="6"/>
        <v>0</v>
      </c>
    </row>
    <row r="22" spans="1:15" s="22" customFormat="1" ht="245.25" customHeight="1" x14ac:dyDescent="0.25">
      <c r="A22" s="29">
        <v>3</v>
      </c>
      <c r="B22" s="72" t="s">
        <v>47</v>
      </c>
      <c r="C22" s="70"/>
      <c r="D22" s="71">
        <v>3</v>
      </c>
      <c r="E22" s="71" t="s">
        <v>44</v>
      </c>
      <c r="F22" s="30"/>
      <c r="G22" s="25">
        <v>0</v>
      </c>
      <c r="H22" s="1">
        <f t="shared" si="0"/>
        <v>0</v>
      </c>
      <c r="I22" s="25">
        <v>0</v>
      </c>
      <c r="J22" s="1">
        <f t="shared" si="1"/>
        <v>0</v>
      </c>
      <c r="K22" s="1">
        <f t="shared" si="2"/>
        <v>0</v>
      </c>
      <c r="L22" s="1">
        <f t="shared" si="3"/>
        <v>0</v>
      </c>
      <c r="M22" s="1">
        <f t="shared" si="4"/>
        <v>0</v>
      </c>
      <c r="N22" s="1">
        <f t="shared" si="5"/>
        <v>0</v>
      </c>
      <c r="O22" s="2">
        <f t="shared" si="6"/>
        <v>0</v>
      </c>
    </row>
    <row r="23" spans="1:15" s="22" customFormat="1" ht="261" customHeight="1" x14ac:dyDescent="0.25">
      <c r="A23" s="29">
        <v>4</v>
      </c>
      <c r="B23" s="72" t="s">
        <v>48</v>
      </c>
      <c r="C23" s="70"/>
      <c r="D23" s="71">
        <v>1</v>
      </c>
      <c r="E23" s="71" t="s">
        <v>44</v>
      </c>
      <c r="F23" s="30"/>
      <c r="G23" s="25">
        <v>0</v>
      </c>
      <c r="H23" s="1">
        <f t="shared" si="0"/>
        <v>0</v>
      </c>
      <c r="I23" s="25">
        <v>0</v>
      </c>
      <c r="J23" s="1">
        <f t="shared" si="1"/>
        <v>0</v>
      </c>
      <c r="K23" s="1">
        <f t="shared" si="2"/>
        <v>0</v>
      </c>
      <c r="L23" s="1">
        <f t="shared" si="3"/>
        <v>0</v>
      </c>
      <c r="M23" s="1">
        <f t="shared" si="4"/>
        <v>0</v>
      </c>
      <c r="N23" s="1">
        <f t="shared" si="5"/>
        <v>0</v>
      </c>
      <c r="O23" s="2">
        <f t="shared" si="6"/>
        <v>0</v>
      </c>
    </row>
    <row r="24" spans="1:15" s="22" customFormat="1" ht="249" customHeight="1" x14ac:dyDescent="0.25">
      <c r="A24" s="29">
        <v>5</v>
      </c>
      <c r="B24" s="72" t="s">
        <v>49</v>
      </c>
      <c r="C24" s="70"/>
      <c r="D24" s="71">
        <v>1</v>
      </c>
      <c r="E24" s="71" t="s">
        <v>44</v>
      </c>
      <c r="F24" s="30"/>
      <c r="G24" s="25">
        <v>0</v>
      </c>
      <c r="H24" s="1">
        <f t="shared" si="0"/>
        <v>0</v>
      </c>
      <c r="I24" s="25">
        <v>0</v>
      </c>
      <c r="J24" s="1">
        <f t="shared" si="1"/>
        <v>0</v>
      </c>
      <c r="K24" s="1">
        <f t="shared" si="2"/>
        <v>0</v>
      </c>
      <c r="L24" s="1">
        <f t="shared" si="3"/>
        <v>0</v>
      </c>
      <c r="M24" s="1">
        <f t="shared" si="4"/>
        <v>0</v>
      </c>
      <c r="N24" s="1">
        <f t="shared" si="5"/>
        <v>0</v>
      </c>
      <c r="O24" s="2">
        <f t="shared" si="6"/>
        <v>0</v>
      </c>
    </row>
    <row r="25" spans="1:15" s="22" customFormat="1" ht="165" customHeight="1" x14ac:dyDescent="0.2">
      <c r="A25" s="29">
        <v>6</v>
      </c>
      <c r="B25" s="72" t="s">
        <v>50</v>
      </c>
      <c r="C25" s="70"/>
      <c r="D25" s="71">
        <v>3</v>
      </c>
      <c r="E25" s="71" t="s">
        <v>44</v>
      </c>
      <c r="F25" s="73"/>
      <c r="G25" s="25">
        <v>0</v>
      </c>
      <c r="H25" s="1">
        <f t="shared" si="0"/>
        <v>0</v>
      </c>
      <c r="I25" s="25">
        <v>0</v>
      </c>
      <c r="J25" s="1">
        <f t="shared" si="1"/>
        <v>0</v>
      </c>
      <c r="K25" s="1">
        <f t="shared" si="2"/>
        <v>0</v>
      </c>
      <c r="L25" s="1">
        <f t="shared" si="3"/>
        <v>0</v>
      </c>
      <c r="M25" s="1">
        <f t="shared" si="4"/>
        <v>0</v>
      </c>
      <c r="N25" s="1">
        <f t="shared" si="5"/>
        <v>0</v>
      </c>
      <c r="O25" s="2">
        <f t="shared" si="6"/>
        <v>0</v>
      </c>
    </row>
    <row r="26" spans="1:15" s="22" customFormat="1" ht="42" customHeight="1" x14ac:dyDescent="0.2">
      <c r="A26" s="31"/>
      <c r="B26" s="65"/>
      <c r="C26" s="65"/>
      <c r="D26" s="65"/>
      <c r="E26" s="65"/>
      <c r="F26" s="65"/>
      <c r="G26" s="65"/>
      <c r="H26" s="65"/>
      <c r="I26" s="65"/>
      <c r="J26" s="65"/>
      <c r="K26" s="65"/>
      <c r="L26" s="65"/>
      <c r="M26" s="66" t="s">
        <v>35</v>
      </c>
      <c r="N26" s="66"/>
      <c r="O26" s="28">
        <f>SUMIF(G:G,0%,L:L)</f>
        <v>0</v>
      </c>
    </row>
    <row r="27" spans="1:15" s="22" customFormat="1" ht="39" customHeight="1" thickBot="1" x14ac:dyDescent="0.25">
      <c r="A27" s="54" t="s">
        <v>24</v>
      </c>
      <c r="B27" s="55"/>
      <c r="C27" s="55"/>
      <c r="D27" s="55"/>
      <c r="E27" s="55"/>
      <c r="F27" s="55"/>
      <c r="G27" s="55"/>
      <c r="H27" s="55"/>
      <c r="I27" s="55"/>
      <c r="J27" s="55"/>
      <c r="K27" s="55"/>
      <c r="L27" s="55"/>
      <c r="M27" s="67" t="s">
        <v>10</v>
      </c>
      <c r="N27" s="67"/>
      <c r="O27" s="4">
        <f>SUMIF(G:G,5%,L:L)</f>
        <v>0</v>
      </c>
    </row>
    <row r="28" spans="1:15" s="22" customFormat="1" ht="37.5" customHeight="1" x14ac:dyDescent="0.2">
      <c r="A28" s="50" t="s">
        <v>42</v>
      </c>
      <c r="B28" s="51"/>
      <c r="C28" s="51"/>
      <c r="D28" s="51"/>
      <c r="E28" s="51"/>
      <c r="F28" s="51"/>
      <c r="G28" s="51"/>
      <c r="H28" s="51"/>
      <c r="I28" s="51"/>
      <c r="J28" s="51"/>
      <c r="K28" s="51"/>
      <c r="L28" s="52"/>
      <c r="M28" s="67" t="s">
        <v>11</v>
      </c>
      <c r="N28" s="67"/>
      <c r="O28" s="4">
        <f>SUMIF(G:G,19%,L:L)</f>
        <v>0</v>
      </c>
    </row>
    <row r="29" spans="1:15" s="22" customFormat="1" ht="37.5" customHeight="1" x14ac:dyDescent="0.2">
      <c r="A29" s="53"/>
      <c r="B29" s="53"/>
      <c r="C29" s="53"/>
      <c r="D29" s="53"/>
      <c r="E29" s="53"/>
      <c r="F29" s="53"/>
      <c r="G29" s="53"/>
      <c r="H29" s="53"/>
      <c r="I29" s="53"/>
      <c r="J29" s="53"/>
      <c r="K29" s="53"/>
      <c r="L29" s="53"/>
      <c r="M29" s="32" t="s">
        <v>7</v>
      </c>
      <c r="N29" s="33"/>
      <c r="O29" s="5">
        <f>SUM(O26:O28)</f>
        <v>0</v>
      </c>
    </row>
    <row r="30" spans="1:15" s="22" customFormat="1" ht="27.75" customHeight="1" x14ac:dyDescent="0.2">
      <c r="A30" s="53"/>
      <c r="B30" s="53"/>
      <c r="C30" s="53"/>
      <c r="D30" s="53"/>
      <c r="E30" s="53"/>
      <c r="F30" s="53"/>
      <c r="G30" s="53"/>
      <c r="H30" s="53"/>
      <c r="I30" s="53"/>
      <c r="J30" s="53"/>
      <c r="K30" s="53"/>
      <c r="L30" s="53"/>
      <c r="M30" s="68" t="s">
        <v>12</v>
      </c>
      <c r="N30" s="69"/>
      <c r="O30" s="6">
        <f>ROUND(O27*5%,0)</f>
        <v>0</v>
      </c>
    </row>
    <row r="31" spans="1:15" s="22" customFormat="1" ht="30" customHeight="1" x14ac:dyDescent="0.2">
      <c r="A31" s="53"/>
      <c r="B31" s="53"/>
      <c r="C31" s="53"/>
      <c r="D31" s="53"/>
      <c r="E31" s="53"/>
      <c r="F31" s="53"/>
      <c r="G31" s="53"/>
      <c r="H31" s="53"/>
      <c r="I31" s="53"/>
      <c r="J31" s="53"/>
      <c r="K31" s="53"/>
      <c r="L31" s="53"/>
      <c r="M31" s="68" t="s">
        <v>13</v>
      </c>
      <c r="N31" s="69"/>
      <c r="O31" s="4">
        <f>ROUND(O28*19%,0)</f>
        <v>0</v>
      </c>
    </row>
    <row r="32" spans="1:15" s="22" customFormat="1" ht="30" customHeight="1" x14ac:dyDescent="0.2">
      <c r="A32" s="53"/>
      <c r="B32" s="53"/>
      <c r="C32" s="53"/>
      <c r="D32" s="53"/>
      <c r="E32" s="53"/>
      <c r="F32" s="53"/>
      <c r="G32" s="53"/>
      <c r="H32" s="53"/>
      <c r="I32" s="53"/>
      <c r="J32" s="53"/>
      <c r="K32" s="53"/>
      <c r="L32" s="53"/>
      <c r="M32" s="32" t="s">
        <v>14</v>
      </c>
      <c r="N32" s="33"/>
      <c r="O32" s="5">
        <f>SUM(O30:O31)</f>
        <v>0</v>
      </c>
    </row>
    <row r="33" spans="1:15" s="22" customFormat="1" ht="30" customHeight="1" x14ac:dyDescent="0.2">
      <c r="A33" s="53"/>
      <c r="B33" s="53"/>
      <c r="C33" s="53"/>
      <c r="D33" s="53"/>
      <c r="E33" s="53"/>
      <c r="F33" s="53"/>
      <c r="G33" s="53"/>
      <c r="H33" s="53"/>
      <c r="I33" s="53"/>
      <c r="J33" s="53"/>
      <c r="K33" s="53"/>
      <c r="L33" s="53"/>
      <c r="M33" s="36" t="s">
        <v>33</v>
      </c>
      <c r="N33" s="37"/>
      <c r="O33" s="4">
        <f>SUMIF(I:I,8%,N:N)</f>
        <v>0</v>
      </c>
    </row>
    <row r="34" spans="1:15" s="22" customFormat="1" ht="37.5" customHeight="1" x14ac:dyDescent="0.2">
      <c r="A34" s="53"/>
      <c r="B34" s="53"/>
      <c r="C34" s="53"/>
      <c r="D34" s="53"/>
      <c r="E34" s="53"/>
      <c r="F34" s="53"/>
      <c r="G34" s="53"/>
      <c r="H34" s="53"/>
      <c r="I34" s="53"/>
      <c r="J34" s="53"/>
      <c r="K34" s="53"/>
      <c r="L34" s="53"/>
      <c r="M34" s="34" t="s">
        <v>32</v>
      </c>
      <c r="N34" s="35"/>
      <c r="O34" s="5">
        <f>SUM(O33)</f>
        <v>0</v>
      </c>
    </row>
    <row r="35" spans="1:15" s="22" customFormat="1" ht="59.25" customHeight="1" x14ac:dyDescent="0.2">
      <c r="A35" s="53"/>
      <c r="B35" s="53"/>
      <c r="C35" s="53"/>
      <c r="D35" s="53"/>
      <c r="E35" s="53"/>
      <c r="F35" s="53"/>
      <c r="G35" s="53"/>
      <c r="H35" s="53"/>
      <c r="I35" s="53"/>
      <c r="J35" s="53"/>
      <c r="K35" s="53"/>
      <c r="L35" s="53"/>
      <c r="M35" s="34" t="s">
        <v>15</v>
      </c>
      <c r="N35" s="35"/>
      <c r="O35" s="5">
        <f>+O29+O32+O34</f>
        <v>0</v>
      </c>
    </row>
    <row r="38" spans="1:15" x14ac:dyDescent="0.25">
      <c r="B38" s="27"/>
      <c r="C38" s="27"/>
    </row>
    <row r="39" spans="1:15" x14ac:dyDescent="0.25">
      <c r="B39" s="63"/>
      <c r="C39" s="63"/>
    </row>
    <row r="40" spans="1:15" ht="15.75" thickBot="1" x14ac:dyDescent="0.3">
      <c r="B40" s="64"/>
      <c r="C40" s="64"/>
    </row>
    <row r="41" spans="1:15" x14ac:dyDescent="0.25">
      <c r="B41" s="57" t="s">
        <v>20</v>
      </c>
      <c r="C41" s="57"/>
    </row>
    <row r="43" spans="1:15" x14ac:dyDescent="0.25">
      <c r="A43" s="23" t="s">
        <v>43</v>
      </c>
    </row>
  </sheetData>
  <sheetProtection algorithmName="SHA-512" hashValue="S1EgmZltSrj0GeBb6frKOSGKi9ulKkLl8fgIXsWeOFzZxDSQ6odUk6hHVtTO1aqORsg33lTMDiGtJ2jXMTtlQQ==" saltValue="KO0ta9+CQxfmn+MF2IE72g==" spinCount="100000" sheet="1" selectLockedCells="1"/>
  <mergeCells count="30">
    <mergeCell ref="A28:L35"/>
    <mergeCell ref="A27:L27"/>
    <mergeCell ref="A10:B10"/>
    <mergeCell ref="B41:C41"/>
    <mergeCell ref="D14:G14"/>
    <mergeCell ref="D16:G16"/>
    <mergeCell ref="F10:G10"/>
    <mergeCell ref="L10:N10"/>
    <mergeCell ref="B39:C40"/>
    <mergeCell ref="B26:L26"/>
    <mergeCell ref="M26:N26"/>
    <mergeCell ref="M27:N27"/>
    <mergeCell ref="M28:N28"/>
    <mergeCell ref="M29:N29"/>
    <mergeCell ref="M30:N30"/>
    <mergeCell ref="M31:N31"/>
    <mergeCell ref="A2:A5"/>
    <mergeCell ref="D12:G12"/>
    <mergeCell ref="A12:B16"/>
    <mergeCell ref="B2:M2"/>
    <mergeCell ref="B3:M3"/>
    <mergeCell ref="B4:M5"/>
    <mergeCell ref="M32:N32"/>
    <mergeCell ref="M35:N35"/>
    <mergeCell ref="M33:N33"/>
    <mergeCell ref="M34:N34"/>
    <mergeCell ref="N2:O2"/>
    <mergeCell ref="N3:O3"/>
    <mergeCell ref="N4:O4"/>
    <mergeCell ref="N5:O5"/>
  </mergeCells>
  <dataValidations count="1">
    <dataValidation type="whole" allowBlank="1" showInputMessage="1" showErrorMessage="1" sqref="F20:F25"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G20:G25</xm:sqref>
        </x14:dataValidation>
        <x14:dataValidation type="list" allowBlank="1" showInputMessage="1" showErrorMessage="1" xr:uid="{00000000-0002-0000-0000-000002000000}">
          <x14:formula1>
            <xm:f>Hoja2!$F$7:$F$8</xm:f>
          </x14:formula1>
          <xm:sqref>I20:I25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Mart�nez</cp:lastModifiedBy>
  <cp:lastPrinted>2022-01-27T18:55:46Z</cp:lastPrinted>
  <dcterms:created xsi:type="dcterms:W3CDTF">2017-04-28T13:22:52Z</dcterms:created>
  <dcterms:modified xsi:type="dcterms:W3CDTF">2023-06-21T17:59:17Z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