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11"/>
  <workbookPr/>
  <mc:AlternateContent xmlns:mc="http://schemas.openxmlformats.org/markup-compatibility/2006">
    <mc:Choice Requires="x15">
      <x15ac:absPath xmlns:x15ac="http://schemas.microsoft.com/office/spreadsheetml/2010/11/ac" url="C:\Users\M_RINCONL\Documents\"/>
    </mc:Choice>
  </mc:AlternateContent>
  <xr:revisionPtr revIDLastSave="0" documentId="11_6E8BBFA730B6010F7479DB963CA6F344BF5AD646" xr6:coauthVersionLast="47" xr6:coauthVersionMax="47" xr10:uidLastSave="{00000000-0000-0000-0000-000000000000}"/>
  <bookViews>
    <workbookView xWindow="0" yWindow="0" windowWidth="19200" windowHeight="7050" xr2:uid="{00000000-000D-0000-FFFF-FFFF00000000}"/>
  </bookViews>
  <sheets>
    <sheet name="Hoja1" sheetId="1" r:id="rId1"/>
    <sheet name="Hoja2" sheetId="2" state="hidden" r:id="rId2"/>
  </sheets>
  <definedNames>
    <definedName name="_xlnm.Print_Area" localSheetId="0">Hoja1!$A$1:$O$61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0" i="1" l="1"/>
  <c r="H41" i="1"/>
  <c r="H42" i="1"/>
  <c r="H36" i="1"/>
  <c r="H37" i="1"/>
  <c r="H38" i="1"/>
  <c r="H39" i="1"/>
  <c r="H33" i="1"/>
  <c r="H34" i="1"/>
  <c r="H35" i="1"/>
  <c r="H30" i="1"/>
  <c r="H31" i="1"/>
  <c r="H32" i="1"/>
  <c r="H27" i="1"/>
  <c r="H28" i="1"/>
  <c r="H29" i="1"/>
  <c r="H26" i="1"/>
  <c r="H25" i="1"/>
  <c r="L41" i="1" l="1"/>
  <c r="N41" i="1" s="1"/>
  <c r="L42" i="1"/>
  <c r="N42" i="1" s="1"/>
  <c r="J41" i="1"/>
  <c r="K41" i="1" s="1"/>
  <c r="J42" i="1"/>
  <c r="K42" i="1" s="1"/>
  <c r="J39" i="1"/>
  <c r="J40" i="1"/>
  <c r="K40" i="1"/>
  <c r="L40" i="1"/>
  <c r="M40" i="1" s="1"/>
  <c r="M36" i="1"/>
  <c r="M37" i="1"/>
  <c r="M38" i="1"/>
  <c r="L36" i="1"/>
  <c r="L37" i="1"/>
  <c r="N37" i="1" s="1"/>
  <c r="L38" i="1"/>
  <c r="N38" i="1" s="1"/>
  <c r="L39" i="1"/>
  <c r="M39" i="1" s="1"/>
  <c r="K38" i="1"/>
  <c r="K39" i="1"/>
  <c r="N35" i="1"/>
  <c r="N36" i="1"/>
  <c r="M35" i="1"/>
  <c r="L33" i="1"/>
  <c r="L34" i="1"/>
  <c r="N34" i="1" s="1"/>
  <c r="L35" i="1"/>
  <c r="K35" i="1"/>
  <c r="J33" i="1"/>
  <c r="K33" i="1" s="1"/>
  <c r="J34" i="1"/>
  <c r="K34" i="1" s="1"/>
  <c r="J35" i="1"/>
  <c r="J36" i="1"/>
  <c r="K36" i="1" s="1"/>
  <c r="J37" i="1"/>
  <c r="K37" i="1" s="1"/>
  <c r="J38" i="1"/>
  <c r="N31" i="1"/>
  <c r="M31" i="1"/>
  <c r="L30" i="1"/>
  <c r="N30" i="1" s="1"/>
  <c r="L31" i="1"/>
  <c r="L32" i="1"/>
  <c r="M32" i="1" s="1"/>
  <c r="K30" i="1"/>
  <c r="J30" i="1"/>
  <c r="J31" i="1"/>
  <c r="K31" i="1" s="1"/>
  <c r="J32" i="1"/>
  <c r="K32" i="1" s="1"/>
  <c r="L28" i="1"/>
  <c r="N28" i="1" s="1"/>
  <c r="L29" i="1"/>
  <c r="N29" i="1" s="1"/>
  <c r="L25" i="1"/>
  <c r="M25" i="1" s="1"/>
  <c r="L26" i="1"/>
  <c r="N26" i="1" s="1"/>
  <c r="L27" i="1"/>
  <c r="J25" i="1"/>
  <c r="K25" i="1" s="1"/>
  <c r="J26" i="1"/>
  <c r="K26" i="1" s="1"/>
  <c r="J27" i="1"/>
  <c r="K27" i="1" s="1"/>
  <c r="J28" i="1"/>
  <c r="K28" i="1" s="1"/>
  <c r="J29" i="1"/>
  <c r="K29" i="1" s="1"/>
  <c r="L23" i="1"/>
  <c r="M23" i="1" s="1"/>
  <c r="L24" i="1"/>
  <c r="N24" i="1" s="1"/>
  <c r="J23" i="1"/>
  <c r="J24" i="1"/>
  <c r="H22" i="1"/>
  <c r="H23" i="1"/>
  <c r="H24" i="1"/>
  <c r="L22" i="1"/>
  <c r="M22" i="1" s="1"/>
  <c r="J22" i="1"/>
  <c r="K22" i="1" s="1"/>
  <c r="L21" i="1"/>
  <c r="J21" i="1"/>
  <c r="H21" i="1"/>
  <c r="O31" i="1" l="1"/>
  <c r="O35" i="1"/>
  <c r="M42" i="1"/>
  <c r="M41" i="1"/>
  <c r="N40" i="1"/>
  <c r="O40" i="1" s="1"/>
  <c r="N39" i="1"/>
  <c r="O39" i="1" s="1"/>
  <c r="M34" i="1"/>
  <c r="O34" i="1" s="1"/>
  <c r="M33" i="1"/>
  <c r="N33" i="1"/>
  <c r="O33" i="1" s="1"/>
  <c r="N32" i="1"/>
  <c r="O32" i="1"/>
  <c r="M30" i="1"/>
  <c r="O30" i="1" s="1"/>
  <c r="M29" i="1"/>
  <c r="O29" i="1" s="1"/>
  <c r="M28" i="1"/>
  <c r="O28" i="1" s="1"/>
  <c r="M27" i="1"/>
  <c r="N27" i="1"/>
  <c r="O27" i="1" s="1"/>
  <c r="M26" i="1"/>
  <c r="O26" i="1"/>
  <c r="N25" i="1"/>
  <c r="O25" i="1" s="1"/>
  <c r="M24" i="1"/>
  <c r="O24" i="1" s="1"/>
  <c r="N22" i="1"/>
  <c r="O22" i="1" s="1"/>
  <c r="O36" i="1"/>
  <c r="O37" i="1"/>
  <c r="O38" i="1"/>
  <c r="O41" i="1"/>
  <c r="O42" i="1"/>
  <c r="K23" i="1"/>
  <c r="N23" i="1"/>
  <c r="O23" i="1" s="1"/>
  <c r="K24" i="1"/>
  <c r="K21" i="1"/>
  <c r="N21" i="1"/>
  <c r="M21" i="1"/>
  <c r="H20" i="1"/>
  <c r="L43" i="1"/>
  <c r="N43" i="1" s="1"/>
  <c r="J43" i="1"/>
  <c r="H43" i="1"/>
  <c r="O21" i="1" l="1"/>
  <c r="K43" i="1"/>
  <c r="M43" i="1"/>
  <c r="O43" i="1" s="1"/>
  <c r="J20" i="1"/>
  <c r="L20" i="1"/>
  <c r="M20" i="1" s="1"/>
  <c r="O45" i="1"/>
  <c r="O48" i="1" s="1"/>
  <c r="N20" i="1" l="1"/>
  <c r="O20" i="1" s="1"/>
  <c r="K20" i="1"/>
  <c r="O51" i="1"/>
  <c r="O44" i="1"/>
  <c r="O52" i="1" l="1"/>
  <c r="O46" i="1" l="1"/>
  <c r="O49" i="1" l="1"/>
  <c r="O50" i="1" s="1"/>
  <c r="O47" i="1"/>
  <c r="O5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<sst xmlns="http://schemas.openxmlformats.org/spreadsheetml/2006/main" count="93" uniqueCount="70">
  <si>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</si>
  <si>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</si>
  <si>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</si>
  <si>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</si>
  <si>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</si>
  <si>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</si>
  <si>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</si>
  <si>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</si>
  <si>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</si>
  <si>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</si>
  <si>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</si>
  <si>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</si>
  <si>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</si>
  <si>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</si>
  <si>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</si>
  <si>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</si>
  <si>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</si>
  <si>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</si>
  <si>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</si>
  <si>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</si>
  <si>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</si>
  <si>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</si>
  <si>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</si>
  <si>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</si>
  <si>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</si>
  <si>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</si>
  <si>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</si>
  <si>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</si>
  <si>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</si>
  <si>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</si>
  <si>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</si>
  <si>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TARJETA DE DESARROLLO.ESPECIFICACIONES: PROCESADOR BROADCOM BCM2837B0 CORTEXA53 (ARMV8) SOC DE 64 BITS A 1 4 GHZ ENCABEZADO GPIO DE 40 PINES HDMI DE TAMAÑO COMPLETO 4 PUERTOS USB 2.0 PUERTO MICRO SD PARA CARGAR SU SISTEMA OPERATIVO Y ALMACENAR DATOS ENTRADA DE ALIMENTACIÓN DE 5V / 2.5A DC</t>
  </si>
  <si>
    <t>UNIDAD</t>
  </si>
  <si>
    <t>TARJETA BOARD DE DESARROLLO CON MÓDULO ESP32 WIFI+BLUETOOTHBLE. ESPECIFICACIONES: ALIMENTACIÓN: 5V CONECTOR: MICRO USB WIFI Y BLUETOOTH COMPATIBLE CON ARDUINO IDE LUA Y MICRO PYTHON. USBTTL INCLUDED PLUG&amp;PLAY FCC CERTIFIED WIFI MODULE</t>
  </si>
  <si>
    <t>SENSOR HERRAMIENTAS DE DESARROLLO DEL SENSOR
DE TEMPERATURA WEATHERPROOF TEMPERATURE &amp;
HUMIDITY SENSOR. ESPECIFICACIONES: SHT40; UTILIZA
LA T LA TECNOLOGÍA CMOSENS® DE SENSIRION ADMITE
COMUNICACIÓN I2C Y ES COMPATIBLE CON
CONTROLADORES DE 3 3 V/5 V COMO ARDUINO MICRO:
BIT ESP32.</t>
  </si>
  <si>
    <t>SENSOR HERRAMIENTAS DE DESARROLLO DEL SENSOR DE TEMPERATURA WEATHERPROOF TEMPERATURE &amp; HUMIDITY SENSOR.ESPECIFICACIONES: SHT31; ADMITE COMUNICACIÓN I2C Y ES COMPATIBLE CON CONTROLADORES DE 3 3 V/5 V COMO ARDUINO MICRO: BIT ESP32.</t>
  </si>
  <si>
    <t>SENSOR DE INTENSIDAD DE LUZ LUXÓMETRO.: ESPECIFICACIONES. VOLTAJE DE ENTRADA: 4.5V; VOLTAJE DE OPERACIÓN: 2.4V~3.6V; CORRIENTE DE OPERACIÓN: 120UA~190UA POTENCIA: 260MW: CONVERTIDOR: DIGITAL A ILUMINANCIA RESOLUCIÓN: 165535LX (16BITS); DEPENDENCIA A FUENTES DE ILUMINACIÓN: BAJA; INTERFAZ: IC/ I2C; VARIACIÓN DE MEDIDA: 20%; INFLUENCIA INFRARROJOS: BAJA; TEMPERATURA DE OPERACIÓN: 40°C~85°C</t>
  </si>
  <si>
    <t>BATERÍA RECARGABLE CON TECNOLOGÍA DE ION LITIO.ESPECIFICACIONES. VOLTAJE DE SALDA 3.7V 2200 MAH26/02/2023SIN EFECTO MEMORIA; DIMENSIONES: 64MM ALTO X17MM DIÁMETRO; PESO: 45G.</t>
  </si>
  <si>
    <t>MODULO CARGADOR DE BATERÍAS LITIO TP4056 CON PROTECCIÓN. ESPECIFICACIONES VOLTAJE DE ENTRADA DC: 5V CORRIENTE: 1A (AJUSTABLE MEDIANTE RESISTENCIA); VOLTAJE DE CORTE DE CARGA: 4.2V ± 1%; VOLTAJE DE PROTECCIÓN DE SOBRECARGA DE LA BATERÍA: 2.5V; CORRIENTE DE PROTECCIÓN CONTRA SOBRECORRIENTE DE LA BATERÍA: 3A CHIP DE CARGA: TP4056 CHIP DE PROTECCIÓN: DW01G MOSFET DE CARGA/DESCARGA: ML8205A LED INDICADOR ROJO CONEXIÓN MICRO USB TEMPERATURA DE TRABAJO: 10°C ~ 85°C DIMENSIONES: 25 MM X 19 MM X 10 MM</t>
  </si>
  <si>
    <t>SENSOR NDIR DE CO2 TEMPERATURA Y HUMEDAD. ESPECIFICACIONES: TECNOLOGÍA DE SENSOR DE CO2 NDIR; INTEGRADO; DETECCIÓN DE DOBLE CANAL; RANGO DE MEDICIÓN: 400 PPM – 10.000 PPM PRECISIÓN: ± (30 PPM + 3%) CONSUMO DE CORRIENTE: 19 MA A 1 MED. POR 2 S. TOTALMENTE CALIBRADO Y LINEALIZADODIRECCIÓN DE INTERFAZ DIGITAL I2C 0X61</t>
  </si>
  <si>
    <t>MEMORIA MICRO SD 64GB SANDISK.ESPECIFICACIONES: FORMATO: MICROSDHC ™ 16GB RENDIMIENTO / VELOCIDAD: HASTA 80 GB / S DE VELOCIDAD DE LECTURA. DIMENSIÓN DE LA TARJETA: 14.99 MM X 10.92 MM X 1.02 MM TEMPERATURA DE FUNCIONAMIENTO: 13ºF A 185ºF (25ºC A 85ºC)TEMPERATURA DE ALMACENAMIENTO: 40ºF A 185ºF (40ºC A 85ºC) COMPATIBILIDAD: COMPATIBLE CON DISPOSITIVOS HOST COMPATIBLES CON MICROSDHC Y MICROSDXC ** CLASE 10 PARA VIDEO FULL HD (1920×1080)</t>
  </si>
  <si>
    <t>PANEL SOLAR POLICRISTALINO. ESPECIFICACIONES: VOLTAJE ÓPTIMO (VMP): 18.36V • VOLTAJE EN CIRCUITO ABIERTO: 22V• POTENCIA MÁXIMA: 10W• EFICIENCIA DE CADA CELDA: 15.72%• EFICIENCIA DE TODO EL PANEL: 10.12%• CORRIENTE ÓPTIMA E OPERACIÓN: 0.54A• CORRIENTE DE CORTOCIRCUITO (ISC): 0.58A• NÚMERO DE CELDAS: 36• TEMPERATURA: - 40°C ~ 85°C• DIMENSIONES DEL PANEL: 26CM X 38CM X 1.8CM• PESO: 1.2KG</t>
  </si>
  <si>
    <t>MODULO ADAPTADOR USB MACHO TIPO A DIN 4 PINES PCB</t>
  </si>
  <si>
    <t>MODULO ADAPTADOR USB HEMBRA TIPO A DIN 4 PINES PCB</t>
  </si>
  <si>
    <t>CABLE ENCAUCHADO 2X20AWG. ESPECIFICACIONES DOS CONDUCTORES DE COBRE SUAVE CABLEADO FLEXIBLE. AISLAMIENTO TERMOPLÁSTICO RETARDANTE A LA LLAMA. CONDUCTORES AISLADOS CABLEADOS ENTRE SÍ. CHAQUETA TERMOPLÁSTICA RETARDANTE A LA LLAMA RESISTENTE A LA ABRASIÓN AL CALOR Y LA HUMEDAD. TEMPERATURA DE OPERACIÓN 105°C TENSIÓN DE OPERACIÓN: 600V CABLE NO. 20 ROJO X METRO</t>
  </si>
  <si>
    <t>METROS</t>
  </si>
  <si>
    <t>CABLE ENCAUCHADO 2X20AWG. ESPECIFICACIONES DOS CONDUCTORES DE COBRE SUAVE CABLEADO FLEXIBLE. AISLAMIENTO TERMOPLÁSTICO RETARDANTE A LA LLAMA. CONDUCTORES AISLADOS CABLEADOS ENTRE SÍ. CHAQUETA TERMOPLÁSTICA RETARDANTE A LA LLAMA RESISTENTE A LA ABRASIÓN AL CALOR Y LA HUMEDAD. TEMPERATURA DE OPERACIÓN: 105°C TENSIÓN DE OPERACIÓN: 600V CABLE NO. 20 AZUL X METRO</t>
  </si>
  <si>
    <t>CABLE ENCAUCHADO 2X20AWG. CANTIDAD 50 METROS ESPECIFICACIONESDOS CONDUCTORES DE COBRE SUAVE CABLEADO FLEXIBLE. AISLAMIENTO TERMOPLÁSTICO RETARDANTE A LA LLAMA. CONDUCTORES AISLADOS CABLEADOS ENTRE SÍ. CHAQUETA TERMOPLÁSTICA RETARDANTE A LA LLAMA RESISTENTE A LA ABRASIÓN AL CALOR Y LA HUMEDAD. TEMPERATURA DE OPERACIÓN:105°C TENSIÓN DE OPERACIÓN: 600V CABLE NO. 20 NEGRO X METRO</t>
  </si>
  <si>
    <t>DISCO DURO SSD DE 1 TB USB 3.0.ESPECIFICACIONES: ESTADO SOLIDO CAPACIDAD DE 1TB E INTERFAZ USB 3.0</t>
  </si>
  <si>
    <t>MODULO BASE HAT 3G 4G LTE.ESPECIFICACIONES: PARA LA TARJETA DE DESARROLLO COMPATIBLE SIMCARD LTE GSM</t>
  </si>
  <si>
    <t>DISPLAY PANTALLA TÁCTIL.ESPECIFICACIONES: TAMAÑO: 7 PULGADAS RESOLUCIÓN: 800 X 480 TÁCTIL: TIPO CAPACITIVO COMPATIBLE CON: RASPBERRY PI 4 MODEL B RASPBERRY PI 3B+/3B/2B/B+ INCLUYE: DISPLAY 7INCH HDMI DISPLAY X1 HDMI CABLE X1 USB CABLE X1 ESPACIADORES X 4PCS</t>
  </si>
  <si>
    <t>CAJA AISLADA PLASTICA ABS.CUBIERTA A PRUEBA DE AGUA PROTECCIÓN IP67 DIMENSIONES 20*20*8 CM</t>
  </si>
  <si>
    <t>CAJA IMPERMEABLE DE PLÁSTICO.ESPECIFICACIONES: PC GRADO DE PROTECCIÓN: IP68 RETARDANTE DE FLAMA GRADO V1 CON ANILLO DE SELLADO SIN ORIFICIOS CON PESTAÑAS PARA MONTAJE DIMENSIONES: 120X70X48MM</t>
  </si>
  <si>
    <t>PORTA BATERÍAS 18650 X 1.</t>
  </si>
  <si>
    <t>CAJA EXTERNA DISCO SSD. ESPECIFICACIONES: MATERIAL: ABS PLÁSTICO TAMAÑO: APROXIMADAMENTE 125*79*13MM DISEÑO PARA: SATA SSD/HDD DE 2 5" CHIPSET: JMS578 INTERFAZ EXTERNA: USB 3 0 INTERFAZ INTERNA: COMBO DE DATOS Y ALIMENTACIÓN SATA (7 + 15 PINES) UASP APOYO: SÍ TIPO Y VELOCIDAD: USB 3 05 GB/S; SATA III (6 GBPS) CAPACIDAD MÁXIMA: HASTA 3 TB INTERCAMBIO EN CALIENTE Y PLUG AND PLAY: SÍ MODO DE ALIMENTACIÓN: ALIMENTADO POR BUS USB INDICADOR LED: AZUL INDICA FUENTE DE ALIMENTACIÓN; ROJO INDICA TRANSFERENCIA DE DATOS CERTIFICADO CE Y ROHS: SÍ</t>
  </si>
  <si>
    <t>CARRETE DE SOLDADURA DE ESTAÑO TECH.ESPECIFICACIONES DIÁMETRO DE LA SOLDADURA: 0.8 MM 1 MM PESO: 400 GR. COMPOSICIÓN 60/402</t>
  </si>
  <si>
    <t>SOPORTE PLÁSTICO PARA PANTALLA TOUCH TFT 7”
RASPBERRY PI. ESPECIFICACIONES COMPATIBLE CON
RASPBERRY PI 3, 2, B+ Y A+; COMPATIBILIDAD CON
BOARDS HAT.</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</si>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</sst>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29">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165"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165"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1" fillId="0" borderId="1" xfId="0" applyFont="1" applyBorder="1" applyAlignment="1" applyProtection="1">
      <alignment vertical="center" wrapText="1"/>
      <protection hidden="1"/>
    </xf>
    <xf numFmtId="165" fontId="6" fillId="0" borderId="3" xfId="3" applyFont="1" applyBorder="1" applyAlignment="1" applyProtection="1">
      <alignment horizontal="center" vertical="center"/>
      <protection hidden="1"/>
    </xf>
    <xf numFmtId="165" fontId="6" fillId="0" borderId="5" xfId="3" applyFont="1" applyBorder="1" applyAlignment="1" applyProtection="1">
      <alignment horizontal="center" vertical="center"/>
      <protection hidden="1"/>
    </xf>
    <xf numFmtId="165" fontId="6" fillId="0" borderId="3" xfId="3" applyFont="1" applyBorder="1" applyAlignment="1" applyProtection="1">
      <alignment horizontal="center" vertical="center" wrapText="1"/>
      <protection hidden="1"/>
    </xf>
    <xf numFmtId="165" fontId="6" fillId="0" borderId="5" xfId="3" applyFont="1" applyBorder="1" applyAlignment="1" applyProtection="1">
      <alignment horizontal="center" vertical="center" wrapText="1"/>
      <protection hidden="1"/>
    </xf>
    <xf numFmtId="165" fontId="3" fillId="0" borderId="3" xfId="3" applyFont="1" applyBorder="1" applyAlignment="1" applyProtection="1">
      <alignment horizontal="center" vertical="center" wrapText="1"/>
      <protection hidden="1"/>
    </xf>
    <xf numFmtId="165"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165" fontId="3" fillId="0" borderId="2" xfId="3" applyFont="1" applyBorder="1" applyAlignment="1" applyProtection="1">
      <alignment horizontal="center" vertical="center" wrapText="1"/>
      <protection hidden="1"/>
    </xf>
    <xf numFmtId="165" fontId="3" fillId="0" borderId="1" xfId="3" applyFont="1" applyBorder="1" applyAlignment="1" applyProtection="1">
      <alignment horizontal="center" vertical="center" wrapText="1"/>
      <protection hidden="1"/>
    </xf>
    <xf numFmtId="165" fontId="3" fillId="0" borderId="3" xfId="3" applyFont="1" applyBorder="1" applyAlignment="1" applyProtection="1">
      <alignment horizontal="center" vertical="center"/>
      <protection hidden="1"/>
    </xf>
    <xf numFmtId="165"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2"/>
  <sheetViews>
    <sheetView tabSelected="1" topLeftCell="A13" zoomScale="60" zoomScaleNormal="60" zoomScaleSheetLayoutView="70" zoomScalePageLayoutView="55" workbookViewId="0">
      <selection activeCell="C20" sqref="C20"/>
    </sheetView>
  </sheetViews>
  <sheetFormatPr defaultColWidth="11.42578125" defaultRowHeight="14.4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c r="F1" s="9"/>
    </row>
    <row r="2" spans="1:15" ht="15.75" customHeight="1">
      <c r="A2" s="43"/>
      <c r="B2" s="53" t="s">
        <v>0</v>
      </c>
      <c r="C2" s="53"/>
      <c r="D2" s="53"/>
      <c r="E2" s="53"/>
      <c r="F2" s="53"/>
      <c r="G2" s="53"/>
      <c r="H2" s="53"/>
      <c r="I2" s="53"/>
      <c r="J2" s="53"/>
      <c r="K2" s="53"/>
      <c r="L2" s="53"/>
      <c r="M2" s="53"/>
      <c r="N2" s="42" t="s">
        <v>1</v>
      </c>
      <c r="O2" s="42"/>
    </row>
    <row r="3" spans="1:15" ht="15.75" customHeight="1">
      <c r="A3" s="43"/>
      <c r="B3" s="53" t="s">
        <v>2</v>
      </c>
      <c r="C3" s="53"/>
      <c r="D3" s="53"/>
      <c r="E3" s="53"/>
      <c r="F3" s="53"/>
      <c r="G3" s="53"/>
      <c r="H3" s="53"/>
      <c r="I3" s="53"/>
      <c r="J3" s="53"/>
      <c r="K3" s="53"/>
      <c r="L3" s="53"/>
      <c r="M3" s="53"/>
      <c r="N3" s="42" t="s">
        <v>3</v>
      </c>
      <c r="O3" s="42"/>
    </row>
    <row r="4" spans="1:15" ht="16.5" customHeight="1">
      <c r="A4" s="43"/>
      <c r="B4" s="53" t="s">
        <v>4</v>
      </c>
      <c r="C4" s="53"/>
      <c r="D4" s="53"/>
      <c r="E4" s="53"/>
      <c r="F4" s="53"/>
      <c r="G4" s="53"/>
      <c r="H4" s="53"/>
      <c r="I4" s="53"/>
      <c r="J4" s="53"/>
      <c r="K4" s="53"/>
      <c r="L4" s="53"/>
      <c r="M4" s="53"/>
      <c r="N4" s="42" t="s">
        <v>5</v>
      </c>
      <c r="O4" s="42"/>
    </row>
    <row r="5" spans="1:15" ht="15" customHeight="1">
      <c r="A5" s="43"/>
      <c r="B5" s="53"/>
      <c r="C5" s="53"/>
      <c r="D5" s="53"/>
      <c r="E5" s="53"/>
      <c r="F5" s="53"/>
      <c r="G5" s="53"/>
      <c r="H5" s="53"/>
      <c r="I5" s="53"/>
      <c r="J5" s="53"/>
      <c r="K5" s="53"/>
      <c r="L5" s="53"/>
      <c r="M5" s="53"/>
      <c r="N5" s="42" t="s">
        <v>6</v>
      </c>
      <c r="O5" s="42"/>
    </row>
    <row r="7" spans="1:15">
      <c r="A7" s="11" t="s">
        <v>7</v>
      </c>
    </row>
    <row r="8" spans="1:15">
      <c r="A8" s="11"/>
    </row>
    <row r="9" spans="1:15">
      <c r="A9" s="12" t="s">
        <v>8</v>
      </c>
    </row>
    <row r="10" spans="1:15" ht="25.5" customHeight="1">
      <c r="A10" s="60" t="s">
        <v>9</v>
      </c>
      <c r="B10" s="60"/>
      <c r="C10" s="13"/>
      <c r="E10" s="14" t="s">
        <v>10</v>
      </c>
      <c r="F10" s="62"/>
      <c r="G10" s="63"/>
      <c r="K10" s="15" t="s">
        <v>11</v>
      </c>
      <c r="L10" s="64"/>
      <c r="M10" s="65"/>
      <c r="N10" s="66"/>
    </row>
    <row r="11" spans="1:15" ht="15" thickBot="1">
      <c r="A11" s="13"/>
      <c r="B11" s="13"/>
      <c r="C11" s="13"/>
      <c r="E11" s="16"/>
      <c r="F11" s="16"/>
      <c r="G11" s="16"/>
      <c r="K11" s="17"/>
      <c r="L11" s="18"/>
      <c r="M11" s="18"/>
      <c r="N11" s="18"/>
    </row>
    <row r="12" spans="1:15" ht="30.75" customHeight="1" thickBot="1">
      <c r="A12" s="47" t="s">
        <v>12</v>
      </c>
      <c r="B12" s="48"/>
      <c r="C12" s="19"/>
      <c r="D12" s="44" t="s">
        <v>13</v>
      </c>
      <c r="E12" s="45"/>
      <c r="F12" s="45"/>
      <c r="G12" s="46"/>
      <c r="H12" s="7"/>
      <c r="I12" s="27"/>
      <c r="J12" s="27"/>
      <c r="K12" s="17"/>
    </row>
    <row r="13" spans="1:15" ht="15" thickBot="1">
      <c r="A13" s="49"/>
      <c r="B13" s="50"/>
      <c r="C13" s="19"/>
      <c r="D13" s="18"/>
      <c r="E13" s="16"/>
      <c r="F13" s="16"/>
      <c r="G13" s="16"/>
      <c r="K13" s="17"/>
    </row>
    <row r="14" spans="1:15" ht="30" customHeight="1" thickBot="1">
      <c r="A14" s="49"/>
      <c r="B14" s="50"/>
      <c r="C14" s="19"/>
      <c r="D14" s="44" t="s">
        <v>14</v>
      </c>
      <c r="E14" s="45"/>
      <c r="F14" s="45"/>
      <c r="G14" s="46"/>
      <c r="H14" s="7"/>
      <c r="I14" s="27"/>
      <c r="J14" s="27"/>
      <c r="K14" s="17"/>
    </row>
    <row r="15" spans="1:15" ht="18.75" customHeight="1" thickBot="1">
      <c r="A15" s="49"/>
      <c r="B15" s="50"/>
      <c r="C15" s="19"/>
      <c r="E15" s="16"/>
      <c r="F15" s="16"/>
      <c r="G15" s="16"/>
      <c r="K15" s="17"/>
    </row>
    <row r="16" spans="1:15" ht="24" customHeight="1" thickBot="1">
      <c r="A16" s="51"/>
      <c r="B16" s="52"/>
      <c r="C16" s="19"/>
      <c r="D16" s="44" t="s">
        <v>15</v>
      </c>
      <c r="E16" s="45"/>
      <c r="F16" s="45"/>
      <c r="G16" s="46"/>
      <c r="H16" s="7"/>
      <c r="I16" s="27"/>
      <c r="J16" s="27"/>
      <c r="K16" s="17"/>
      <c r="L16" s="18"/>
      <c r="M16" s="18"/>
      <c r="N16" s="18"/>
    </row>
    <row r="17" spans="1:15">
      <c r="A17" s="13"/>
      <c r="B17" s="13"/>
      <c r="C17" s="13"/>
      <c r="E17" s="16"/>
      <c r="F17" s="16"/>
      <c r="G17" s="16"/>
      <c r="K17" s="17"/>
      <c r="L17" s="18"/>
      <c r="M17" s="18"/>
      <c r="N17" s="18"/>
    </row>
    <row r="19" spans="1:15" s="22" customFormat="1" ht="111.75" customHeight="1">
      <c r="A19" s="20" t="s">
        <v>16</v>
      </c>
      <c r="B19" s="20" t="s">
        <v>17</v>
      </c>
      <c r="C19" s="20" t="s">
        <v>18</v>
      </c>
      <c r="D19" s="20" t="s">
        <v>19</v>
      </c>
      <c r="E19" s="20" t="s">
        <v>20</v>
      </c>
      <c r="F19" s="21" t="s">
        <v>21</v>
      </c>
      <c r="G19" s="21" t="s">
        <v>22</v>
      </c>
      <c r="H19" s="21" t="s">
        <v>23</v>
      </c>
      <c r="I19" s="21" t="s">
        <v>24</v>
      </c>
      <c r="J19" s="21" t="s">
        <v>25</v>
      </c>
      <c r="K19" s="21" t="s">
        <v>26</v>
      </c>
      <c r="L19" s="21" t="s">
        <v>27</v>
      </c>
      <c r="M19" s="21" t="s">
        <v>28</v>
      </c>
      <c r="N19" s="21" t="s">
        <v>29</v>
      </c>
      <c r="O19" s="21" t="s">
        <v>30</v>
      </c>
    </row>
    <row r="20" spans="1:15" s="22" customFormat="1" ht="112.5" customHeight="1">
      <c r="A20" s="29">
        <v>1</v>
      </c>
      <c r="B20" s="35" t="s">
        <v>31</v>
      </c>
      <c r="C20" s="30"/>
      <c r="D20" s="23">
        <v>1</v>
      </c>
      <c r="E20" s="31" t="s">
        <v>32</v>
      </c>
      <c r="F20" s="32"/>
      <c r="G20" s="26">
        <v>0</v>
      </c>
      <c r="H20" s="1">
        <f>+ROUND(F20*G20,0)</f>
        <v>0</v>
      </c>
      <c r="I20" s="26">
        <v>0</v>
      </c>
      <c r="J20" s="1">
        <f t="shared" ref="J20:J42" si="0">ROUND(F20*I20,0)</f>
        <v>0</v>
      </c>
      <c r="K20" s="1">
        <f t="shared" ref="K20:K42" si="1">ROUND(F20+H20+J20,0)</f>
        <v>0</v>
      </c>
      <c r="L20" s="1">
        <f t="shared" ref="L20:L42" si="2">ROUND(F20*D20,0)</f>
        <v>0</v>
      </c>
      <c r="M20" s="1">
        <f t="shared" ref="M20:M42" si="3">ROUND(L20*G20,0)</f>
        <v>0</v>
      </c>
      <c r="N20" s="1">
        <f t="shared" ref="N20:N42" si="4">ROUND(L20*I20,0)</f>
        <v>0</v>
      </c>
      <c r="O20" s="2">
        <f t="shared" ref="O20:O42" si="5">ROUND(L20+N20+M20,0)</f>
        <v>0</v>
      </c>
    </row>
    <row r="21" spans="1:15" s="22" customFormat="1" ht="101.45" customHeight="1">
      <c r="A21" s="29">
        <v>2</v>
      </c>
      <c r="B21" s="35" t="s">
        <v>33</v>
      </c>
      <c r="C21" s="30"/>
      <c r="D21" s="23">
        <v>12</v>
      </c>
      <c r="E21" s="31" t="s">
        <v>32</v>
      </c>
      <c r="F21" s="32"/>
      <c r="G21" s="26">
        <v>0</v>
      </c>
      <c r="H21" s="1">
        <f>+ROUND(F21*G21,0)</f>
        <v>0</v>
      </c>
      <c r="I21" s="26">
        <v>0</v>
      </c>
      <c r="J21" s="1">
        <f t="shared" si="0"/>
        <v>0</v>
      </c>
      <c r="K21" s="1">
        <f t="shared" si="1"/>
        <v>0</v>
      </c>
      <c r="L21" s="1">
        <f t="shared" si="2"/>
        <v>0</v>
      </c>
      <c r="M21" s="1">
        <f t="shared" si="3"/>
        <v>0</v>
      </c>
      <c r="N21" s="1">
        <f t="shared" si="4"/>
        <v>0</v>
      </c>
      <c r="O21" s="2">
        <f t="shared" si="5"/>
        <v>0</v>
      </c>
    </row>
    <row r="22" spans="1:15" s="22" customFormat="1" ht="114.95" customHeight="1">
      <c r="A22" s="29">
        <v>3</v>
      </c>
      <c r="B22" s="35" t="s">
        <v>34</v>
      </c>
      <c r="C22" s="30"/>
      <c r="D22" s="23">
        <v>12</v>
      </c>
      <c r="E22" s="31" t="s">
        <v>32</v>
      </c>
      <c r="F22" s="32"/>
      <c r="G22" s="26">
        <v>0</v>
      </c>
      <c r="H22" s="1">
        <f t="shared" ref="H22:H42" si="6">+ROUND(F22*G22,0)</f>
        <v>0</v>
      </c>
      <c r="I22" s="26">
        <v>0</v>
      </c>
      <c r="J22" s="1">
        <f t="shared" si="0"/>
        <v>0</v>
      </c>
      <c r="K22" s="1">
        <f t="shared" si="1"/>
        <v>0</v>
      </c>
      <c r="L22" s="1">
        <f t="shared" si="2"/>
        <v>0</v>
      </c>
      <c r="M22" s="1">
        <f t="shared" si="3"/>
        <v>0</v>
      </c>
      <c r="N22" s="1">
        <f t="shared" si="4"/>
        <v>0</v>
      </c>
      <c r="O22" s="2">
        <f t="shared" si="5"/>
        <v>0</v>
      </c>
    </row>
    <row r="23" spans="1:15" s="22" customFormat="1" ht="99.6" customHeight="1">
      <c r="A23" s="29">
        <v>4</v>
      </c>
      <c r="B23" s="35" t="s">
        <v>35</v>
      </c>
      <c r="C23" s="30"/>
      <c r="D23" s="23">
        <v>12</v>
      </c>
      <c r="E23" s="31" t="s">
        <v>32</v>
      </c>
      <c r="F23" s="32"/>
      <c r="G23" s="26">
        <v>0</v>
      </c>
      <c r="H23" s="1">
        <f t="shared" si="6"/>
        <v>0</v>
      </c>
      <c r="I23" s="26">
        <v>0</v>
      </c>
      <c r="J23" s="1">
        <f t="shared" si="0"/>
        <v>0</v>
      </c>
      <c r="K23" s="1">
        <f t="shared" si="1"/>
        <v>0</v>
      </c>
      <c r="L23" s="1">
        <f t="shared" si="2"/>
        <v>0</v>
      </c>
      <c r="M23" s="1">
        <f t="shared" si="3"/>
        <v>0</v>
      </c>
      <c r="N23" s="1">
        <f t="shared" si="4"/>
        <v>0</v>
      </c>
      <c r="O23" s="2">
        <f t="shared" si="5"/>
        <v>0</v>
      </c>
    </row>
    <row r="24" spans="1:15" s="22" customFormat="1" ht="143.1" customHeight="1">
      <c r="A24" s="29">
        <v>5</v>
      </c>
      <c r="B24" s="35" t="s">
        <v>36</v>
      </c>
      <c r="C24" s="30"/>
      <c r="D24" s="23">
        <v>3</v>
      </c>
      <c r="E24" s="31" t="s">
        <v>32</v>
      </c>
      <c r="F24" s="32"/>
      <c r="G24" s="26">
        <v>0</v>
      </c>
      <c r="H24" s="1">
        <f t="shared" si="6"/>
        <v>0</v>
      </c>
      <c r="I24" s="26">
        <v>0</v>
      </c>
      <c r="J24" s="1">
        <f t="shared" si="0"/>
        <v>0</v>
      </c>
      <c r="K24" s="1">
        <f t="shared" si="1"/>
        <v>0</v>
      </c>
      <c r="L24" s="1">
        <f t="shared" si="2"/>
        <v>0</v>
      </c>
      <c r="M24" s="1">
        <f t="shared" si="3"/>
        <v>0</v>
      </c>
      <c r="N24" s="1">
        <f t="shared" si="4"/>
        <v>0</v>
      </c>
      <c r="O24" s="2">
        <f t="shared" si="5"/>
        <v>0</v>
      </c>
    </row>
    <row r="25" spans="1:15" s="22" customFormat="1" ht="93" customHeight="1">
      <c r="A25" s="29">
        <v>6</v>
      </c>
      <c r="B25" s="35" t="s">
        <v>37</v>
      </c>
      <c r="C25" s="30"/>
      <c r="D25" s="23">
        <v>12</v>
      </c>
      <c r="E25" s="31" t="s">
        <v>32</v>
      </c>
      <c r="F25" s="32"/>
      <c r="G25" s="26">
        <v>0</v>
      </c>
      <c r="H25" s="1">
        <f t="shared" si="6"/>
        <v>0</v>
      </c>
      <c r="I25" s="26">
        <v>0</v>
      </c>
      <c r="J25" s="1">
        <f t="shared" si="0"/>
        <v>0</v>
      </c>
      <c r="K25" s="1">
        <f t="shared" si="1"/>
        <v>0</v>
      </c>
      <c r="L25" s="1">
        <f t="shared" si="2"/>
        <v>0</v>
      </c>
      <c r="M25" s="1">
        <f t="shared" si="3"/>
        <v>0</v>
      </c>
      <c r="N25" s="1">
        <f t="shared" si="4"/>
        <v>0</v>
      </c>
      <c r="O25" s="2">
        <f t="shared" si="5"/>
        <v>0</v>
      </c>
    </row>
    <row r="26" spans="1:15" s="22" customFormat="1" ht="176.1" customHeight="1">
      <c r="A26" s="29">
        <v>7</v>
      </c>
      <c r="B26" s="35" t="s">
        <v>38</v>
      </c>
      <c r="C26" s="30"/>
      <c r="D26" s="23">
        <v>12</v>
      </c>
      <c r="E26" s="31" t="s">
        <v>32</v>
      </c>
      <c r="F26" s="32"/>
      <c r="G26" s="26">
        <v>0</v>
      </c>
      <c r="H26" s="1">
        <f t="shared" si="6"/>
        <v>0</v>
      </c>
      <c r="I26" s="26">
        <v>0</v>
      </c>
      <c r="J26" s="1">
        <f t="shared" si="0"/>
        <v>0</v>
      </c>
      <c r="K26" s="1">
        <f t="shared" si="1"/>
        <v>0</v>
      </c>
      <c r="L26" s="1">
        <f t="shared" si="2"/>
        <v>0</v>
      </c>
      <c r="M26" s="1">
        <f t="shared" si="3"/>
        <v>0</v>
      </c>
      <c r="N26" s="1">
        <f t="shared" si="4"/>
        <v>0</v>
      </c>
      <c r="O26" s="2">
        <f t="shared" si="5"/>
        <v>0</v>
      </c>
    </row>
    <row r="27" spans="1:15" s="22" customFormat="1" ht="110.45" customHeight="1">
      <c r="A27" s="29">
        <v>8</v>
      </c>
      <c r="B27" s="35" t="s">
        <v>39</v>
      </c>
      <c r="C27" s="30"/>
      <c r="D27" s="23">
        <v>2</v>
      </c>
      <c r="E27" s="31" t="s">
        <v>32</v>
      </c>
      <c r="F27" s="32"/>
      <c r="G27" s="26">
        <v>0</v>
      </c>
      <c r="H27" s="1">
        <f t="shared" si="6"/>
        <v>0</v>
      </c>
      <c r="I27" s="26">
        <v>0</v>
      </c>
      <c r="J27" s="1">
        <f t="shared" si="0"/>
        <v>0</v>
      </c>
      <c r="K27" s="1">
        <f t="shared" si="1"/>
        <v>0</v>
      </c>
      <c r="L27" s="1">
        <f t="shared" si="2"/>
        <v>0</v>
      </c>
      <c r="M27" s="1">
        <f t="shared" si="3"/>
        <v>0</v>
      </c>
      <c r="N27" s="1">
        <f t="shared" si="4"/>
        <v>0</v>
      </c>
      <c r="O27" s="2">
        <f t="shared" si="5"/>
        <v>0</v>
      </c>
    </row>
    <row r="28" spans="1:15" s="22" customFormat="1" ht="153.6" customHeight="1">
      <c r="A28" s="29">
        <v>9</v>
      </c>
      <c r="B28" s="35" t="s">
        <v>40</v>
      </c>
      <c r="C28" s="30"/>
      <c r="D28" s="23">
        <v>1</v>
      </c>
      <c r="E28" s="31" t="s">
        <v>32</v>
      </c>
      <c r="F28" s="32"/>
      <c r="G28" s="26">
        <v>0</v>
      </c>
      <c r="H28" s="1">
        <f t="shared" si="6"/>
        <v>0</v>
      </c>
      <c r="I28" s="26">
        <v>0</v>
      </c>
      <c r="J28" s="1">
        <f t="shared" si="0"/>
        <v>0</v>
      </c>
      <c r="K28" s="1">
        <f t="shared" si="1"/>
        <v>0</v>
      </c>
      <c r="L28" s="1">
        <f t="shared" si="2"/>
        <v>0</v>
      </c>
      <c r="M28" s="1">
        <f t="shared" si="3"/>
        <v>0</v>
      </c>
      <c r="N28" s="1">
        <f t="shared" si="4"/>
        <v>0</v>
      </c>
      <c r="O28" s="2">
        <f t="shared" si="5"/>
        <v>0</v>
      </c>
    </row>
    <row r="29" spans="1:15" s="22" customFormat="1" ht="124.5" customHeight="1">
      <c r="A29" s="29">
        <v>10</v>
      </c>
      <c r="B29" s="35" t="s">
        <v>41</v>
      </c>
      <c r="C29" s="30"/>
      <c r="D29" s="23">
        <v>10</v>
      </c>
      <c r="E29" s="31" t="s">
        <v>32</v>
      </c>
      <c r="F29" s="32"/>
      <c r="G29" s="26">
        <v>0</v>
      </c>
      <c r="H29" s="1">
        <f t="shared" si="6"/>
        <v>0</v>
      </c>
      <c r="I29" s="26">
        <v>0</v>
      </c>
      <c r="J29" s="1">
        <f t="shared" si="0"/>
        <v>0</v>
      </c>
      <c r="K29" s="1">
        <f t="shared" si="1"/>
        <v>0</v>
      </c>
      <c r="L29" s="1">
        <f t="shared" si="2"/>
        <v>0</v>
      </c>
      <c r="M29" s="1">
        <f t="shared" si="3"/>
        <v>0</v>
      </c>
      <c r="N29" s="1">
        <f t="shared" si="4"/>
        <v>0</v>
      </c>
      <c r="O29" s="2">
        <f t="shared" si="5"/>
        <v>0</v>
      </c>
    </row>
    <row r="30" spans="1:15" s="22" customFormat="1" ht="93" customHeight="1">
      <c r="A30" s="29">
        <v>11</v>
      </c>
      <c r="B30" s="35" t="s">
        <v>42</v>
      </c>
      <c r="C30" s="30"/>
      <c r="D30" s="23">
        <v>30</v>
      </c>
      <c r="E30" s="31" t="s">
        <v>32</v>
      </c>
      <c r="F30" s="32"/>
      <c r="G30" s="26">
        <v>0</v>
      </c>
      <c r="H30" s="1">
        <f t="shared" si="6"/>
        <v>0</v>
      </c>
      <c r="I30" s="26">
        <v>0</v>
      </c>
      <c r="J30" s="1">
        <f t="shared" si="0"/>
        <v>0</v>
      </c>
      <c r="K30" s="1">
        <f t="shared" si="1"/>
        <v>0</v>
      </c>
      <c r="L30" s="1">
        <f t="shared" si="2"/>
        <v>0</v>
      </c>
      <c r="M30" s="1">
        <f t="shared" si="3"/>
        <v>0</v>
      </c>
      <c r="N30" s="1">
        <f t="shared" si="4"/>
        <v>0</v>
      </c>
      <c r="O30" s="2">
        <f t="shared" si="5"/>
        <v>0</v>
      </c>
    </row>
    <row r="31" spans="1:15" s="22" customFormat="1" ht="93" customHeight="1">
      <c r="A31" s="29">
        <v>12</v>
      </c>
      <c r="B31" s="35" t="s">
        <v>43</v>
      </c>
      <c r="C31" s="30"/>
      <c r="D31" s="23">
        <v>30</v>
      </c>
      <c r="E31" s="31" t="s">
        <v>32</v>
      </c>
      <c r="F31" s="32"/>
      <c r="G31" s="26">
        <v>0</v>
      </c>
      <c r="H31" s="1">
        <f t="shared" si="6"/>
        <v>0</v>
      </c>
      <c r="I31" s="26">
        <v>0</v>
      </c>
      <c r="J31" s="1">
        <f t="shared" si="0"/>
        <v>0</v>
      </c>
      <c r="K31" s="1">
        <f t="shared" si="1"/>
        <v>0</v>
      </c>
      <c r="L31" s="1">
        <f t="shared" si="2"/>
        <v>0</v>
      </c>
      <c r="M31" s="1">
        <f t="shared" si="3"/>
        <v>0</v>
      </c>
      <c r="N31" s="1">
        <f t="shared" si="4"/>
        <v>0</v>
      </c>
      <c r="O31" s="2">
        <f t="shared" si="5"/>
        <v>0</v>
      </c>
    </row>
    <row r="32" spans="1:15" s="22" customFormat="1" ht="137.1" customHeight="1">
      <c r="A32" s="29">
        <v>13</v>
      </c>
      <c r="B32" s="35" t="s">
        <v>44</v>
      </c>
      <c r="C32" s="30"/>
      <c r="D32" s="23">
        <v>50</v>
      </c>
      <c r="E32" s="31" t="s">
        <v>45</v>
      </c>
      <c r="F32" s="32"/>
      <c r="G32" s="26">
        <v>0</v>
      </c>
      <c r="H32" s="1">
        <f t="shared" si="6"/>
        <v>0</v>
      </c>
      <c r="I32" s="26">
        <v>0</v>
      </c>
      <c r="J32" s="1">
        <f t="shared" si="0"/>
        <v>0</v>
      </c>
      <c r="K32" s="1">
        <f t="shared" si="1"/>
        <v>0</v>
      </c>
      <c r="L32" s="1">
        <f t="shared" si="2"/>
        <v>0</v>
      </c>
      <c r="M32" s="1">
        <f t="shared" si="3"/>
        <v>0</v>
      </c>
      <c r="N32" s="1">
        <f t="shared" si="4"/>
        <v>0</v>
      </c>
      <c r="O32" s="2">
        <f t="shared" si="5"/>
        <v>0</v>
      </c>
    </row>
    <row r="33" spans="1:15" s="22" customFormat="1" ht="138.6" customHeight="1">
      <c r="A33" s="29">
        <v>14</v>
      </c>
      <c r="B33" s="35" t="s">
        <v>46</v>
      </c>
      <c r="C33" s="30"/>
      <c r="D33" s="23">
        <v>50</v>
      </c>
      <c r="E33" s="31" t="s">
        <v>45</v>
      </c>
      <c r="F33" s="32"/>
      <c r="G33" s="26">
        <v>0</v>
      </c>
      <c r="H33" s="1">
        <f t="shared" si="6"/>
        <v>0</v>
      </c>
      <c r="I33" s="26">
        <v>0</v>
      </c>
      <c r="J33" s="1">
        <f t="shared" si="0"/>
        <v>0</v>
      </c>
      <c r="K33" s="1">
        <f t="shared" si="1"/>
        <v>0</v>
      </c>
      <c r="L33" s="1">
        <f t="shared" si="2"/>
        <v>0</v>
      </c>
      <c r="M33" s="1">
        <f t="shared" si="3"/>
        <v>0</v>
      </c>
      <c r="N33" s="1">
        <f t="shared" si="4"/>
        <v>0</v>
      </c>
      <c r="O33" s="2">
        <f t="shared" si="5"/>
        <v>0</v>
      </c>
    </row>
    <row r="34" spans="1:15" s="22" customFormat="1" ht="138.94999999999999" customHeight="1">
      <c r="A34" s="29">
        <v>15</v>
      </c>
      <c r="B34" s="35" t="s">
        <v>47</v>
      </c>
      <c r="C34" s="30"/>
      <c r="D34" s="23">
        <v>50</v>
      </c>
      <c r="E34" s="31" t="s">
        <v>45</v>
      </c>
      <c r="F34" s="32"/>
      <c r="G34" s="26">
        <v>0</v>
      </c>
      <c r="H34" s="1">
        <f t="shared" si="6"/>
        <v>0</v>
      </c>
      <c r="I34" s="26">
        <v>0</v>
      </c>
      <c r="J34" s="1">
        <f t="shared" si="0"/>
        <v>0</v>
      </c>
      <c r="K34" s="1">
        <f t="shared" si="1"/>
        <v>0</v>
      </c>
      <c r="L34" s="1">
        <f t="shared" si="2"/>
        <v>0</v>
      </c>
      <c r="M34" s="1">
        <f t="shared" si="3"/>
        <v>0</v>
      </c>
      <c r="N34" s="1">
        <f t="shared" si="4"/>
        <v>0</v>
      </c>
      <c r="O34" s="2">
        <f t="shared" si="5"/>
        <v>0</v>
      </c>
    </row>
    <row r="35" spans="1:15" s="22" customFormat="1" ht="93" customHeight="1">
      <c r="A35" s="29">
        <v>16</v>
      </c>
      <c r="B35" s="35" t="s">
        <v>48</v>
      </c>
      <c r="C35" s="30"/>
      <c r="D35" s="23">
        <v>2</v>
      </c>
      <c r="E35" s="31" t="s">
        <v>32</v>
      </c>
      <c r="F35" s="32"/>
      <c r="G35" s="26">
        <v>0</v>
      </c>
      <c r="H35" s="1">
        <f t="shared" si="6"/>
        <v>0</v>
      </c>
      <c r="I35" s="26">
        <v>0</v>
      </c>
      <c r="J35" s="1">
        <f t="shared" si="0"/>
        <v>0</v>
      </c>
      <c r="K35" s="1">
        <f t="shared" si="1"/>
        <v>0</v>
      </c>
      <c r="L35" s="1">
        <f t="shared" si="2"/>
        <v>0</v>
      </c>
      <c r="M35" s="1">
        <f t="shared" si="3"/>
        <v>0</v>
      </c>
      <c r="N35" s="1">
        <f t="shared" si="4"/>
        <v>0</v>
      </c>
      <c r="O35" s="2">
        <f t="shared" si="5"/>
        <v>0</v>
      </c>
    </row>
    <row r="36" spans="1:15" s="22" customFormat="1" ht="93" customHeight="1">
      <c r="A36" s="29">
        <v>17</v>
      </c>
      <c r="B36" s="35" t="s">
        <v>49</v>
      </c>
      <c r="C36" s="30"/>
      <c r="D36" s="23">
        <v>1</v>
      </c>
      <c r="E36" s="31" t="s">
        <v>32</v>
      </c>
      <c r="F36" s="32"/>
      <c r="G36" s="26">
        <v>0</v>
      </c>
      <c r="H36" s="1">
        <f t="shared" si="6"/>
        <v>0</v>
      </c>
      <c r="I36" s="26">
        <v>0</v>
      </c>
      <c r="J36" s="1">
        <f t="shared" si="0"/>
        <v>0</v>
      </c>
      <c r="K36" s="1">
        <f t="shared" si="1"/>
        <v>0</v>
      </c>
      <c r="L36" s="1">
        <f t="shared" si="2"/>
        <v>0</v>
      </c>
      <c r="M36" s="1">
        <f t="shared" si="3"/>
        <v>0</v>
      </c>
      <c r="N36" s="1">
        <f t="shared" si="4"/>
        <v>0</v>
      </c>
      <c r="O36" s="2">
        <f t="shared" si="5"/>
        <v>0</v>
      </c>
    </row>
    <row r="37" spans="1:15" s="22" customFormat="1" ht="99.6" customHeight="1">
      <c r="A37" s="29">
        <v>18</v>
      </c>
      <c r="B37" s="35" t="s">
        <v>50</v>
      </c>
      <c r="C37" s="30"/>
      <c r="D37" s="23">
        <v>1</v>
      </c>
      <c r="E37" s="31" t="s">
        <v>32</v>
      </c>
      <c r="F37" s="32"/>
      <c r="G37" s="26">
        <v>0</v>
      </c>
      <c r="H37" s="1">
        <f t="shared" si="6"/>
        <v>0</v>
      </c>
      <c r="I37" s="26">
        <v>0</v>
      </c>
      <c r="J37" s="1">
        <f t="shared" si="0"/>
        <v>0</v>
      </c>
      <c r="K37" s="1">
        <f t="shared" si="1"/>
        <v>0</v>
      </c>
      <c r="L37" s="1">
        <f t="shared" si="2"/>
        <v>0</v>
      </c>
      <c r="M37" s="1">
        <f t="shared" si="3"/>
        <v>0</v>
      </c>
      <c r="N37" s="1">
        <f t="shared" si="4"/>
        <v>0</v>
      </c>
      <c r="O37" s="2">
        <f t="shared" si="5"/>
        <v>0</v>
      </c>
    </row>
    <row r="38" spans="1:15" s="22" customFormat="1" ht="93" customHeight="1">
      <c r="A38" s="29">
        <v>19</v>
      </c>
      <c r="B38" s="35" t="s">
        <v>51</v>
      </c>
      <c r="C38" s="30"/>
      <c r="D38" s="23">
        <v>1</v>
      </c>
      <c r="E38" s="31" t="s">
        <v>32</v>
      </c>
      <c r="F38" s="32"/>
      <c r="G38" s="26">
        <v>0</v>
      </c>
      <c r="H38" s="1">
        <f t="shared" si="6"/>
        <v>0</v>
      </c>
      <c r="I38" s="26">
        <v>0</v>
      </c>
      <c r="J38" s="1">
        <f t="shared" si="0"/>
        <v>0</v>
      </c>
      <c r="K38" s="1">
        <f t="shared" si="1"/>
        <v>0</v>
      </c>
      <c r="L38" s="1">
        <f t="shared" si="2"/>
        <v>0</v>
      </c>
      <c r="M38" s="1">
        <f t="shared" si="3"/>
        <v>0</v>
      </c>
      <c r="N38" s="1">
        <f t="shared" si="4"/>
        <v>0</v>
      </c>
      <c r="O38" s="2">
        <f t="shared" si="5"/>
        <v>0</v>
      </c>
    </row>
    <row r="39" spans="1:15" s="22" customFormat="1" ht="93" customHeight="1">
      <c r="A39" s="29">
        <v>20</v>
      </c>
      <c r="B39" s="35" t="s">
        <v>52</v>
      </c>
      <c r="C39" s="30"/>
      <c r="D39" s="23">
        <v>10</v>
      </c>
      <c r="E39" s="31" t="s">
        <v>32</v>
      </c>
      <c r="F39" s="32"/>
      <c r="G39" s="26">
        <v>0</v>
      </c>
      <c r="H39" s="1">
        <f t="shared" si="6"/>
        <v>0</v>
      </c>
      <c r="I39" s="26">
        <v>0</v>
      </c>
      <c r="J39" s="1">
        <f t="shared" si="0"/>
        <v>0</v>
      </c>
      <c r="K39" s="1">
        <f t="shared" si="1"/>
        <v>0</v>
      </c>
      <c r="L39" s="1">
        <f t="shared" si="2"/>
        <v>0</v>
      </c>
      <c r="M39" s="1">
        <f t="shared" si="3"/>
        <v>0</v>
      </c>
      <c r="N39" s="1">
        <f t="shared" si="4"/>
        <v>0</v>
      </c>
      <c r="O39" s="2">
        <f t="shared" si="5"/>
        <v>0</v>
      </c>
    </row>
    <row r="40" spans="1:15" s="22" customFormat="1" ht="93" customHeight="1">
      <c r="A40" s="29">
        <v>21</v>
      </c>
      <c r="B40" s="35" t="s">
        <v>53</v>
      </c>
      <c r="C40" s="30"/>
      <c r="D40" s="23">
        <v>12</v>
      </c>
      <c r="E40" s="31" t="s">
        <v>32</v>
      </c>
      <c r="F40" s="32"/>
      <c r="G40" s="26">
        <v>0</v>
      </c>
      <c r="H40" s="1">
        <f t="shared" si="6"/>
        <v>0</v>
      </c>
      <c r="I40" s="26">
        <v>0</v>
      </c>
      <c r="J40" s="1">
        <f t="shared" si="0"/>
        <v>0</v>
      </c>
      <c r="K40" s="1">
        <f t="shared" si="1"/>
        <v>0</v>
      </c>
      <c r="L40" s="1">
        <f t="shared" si="2"/>
        <v>0</v>
      </c>
      <c r="M40" s="1">
        <f t="shared" si="3"/>
        <v>0</v>
      </c>
      <c r="N40" s="1">
        <f t="shared" si="4"/>
        <v>0</v>
      </c>
      <c r="O40" s="2">
        <f t="shared" si="5"/>
        <v>0</v>
      </c>
    </row>
    <row r="41" spans="1:15" s="22" customFormat="1" ht="183" customHeight="1">
      <c r="A41" s="29">
        <v>22</v>
      </c>
      <c r="B41" s="35" t="s">
        <v>54</v>
      </c>
      <c r="C41" s="30"/>
      <c r="D41" s="23">
        <v>2</v>
      </c>
      <c r="E41" s="31" t="s">
        <v>32</v>
      </c>
      <c r="F41" s="32"/>
      <c r="G41" s="26">
        <v>0</v>
      </c>
      <c r="H41" s="1">
        <f t="shared" si="6"/>
        <v>0</v>
      </c>
      <c r="I41" s="26">
        <v>0</v>
      </c>
      <c r="J41" s="1">
        <f t="shared" si="0"/>
        <v>0</v>
      </c>
      <c r="K41" s="1">
        <f t="shared" si="1"/>
        <v>0</v>
      </c>
      <c r="L41" s="1">
        <f t="shared" si="2"/>
        <v>0</v>
      </c>
      <c r="M41" s="1">
        <f t="shared" si="3"/>
        <v>0</v>
      </c>
      <c r="N41" s="1">
        <f t="shared" si="4"/>
        <v>0</v>
      </c>
      <c r="O41" s="2">
        <f t="shared" si="5"/>
        <v>0</v>
      </c>
    </row>
    <row r="42" spans="1:15" s="22" customFormat="1" ht="93" customHeight="1">
      <c r="A42" s="29">
        <v>23</v>
      </c>
      <c r="B42" s="35" t="s">
        <v>55</v>
      </c>
      <c r="C42" s="30"/>
      <c r="D42" s="23">
        <v>1</v>
      </c>
      <c r="E42" s="31" t="s">
        <v>32</v>
      </c>
      <c r="F42" s="32"/>
      <c r="G42" s="26">
        <v>0</v>
      </c>
      <c r="H42" s="1">
        <f t="shared" si="6"/>
        <v>0</v>
      </c>
      <c r="I42" s="26">
        <v>0</v>
      </c>
      <c r="J42" s="1">
        <f t="shared" si="0"/>
        <v>0</v>
      </c>
      <c r="K42" s="1">
        <f t="shared" si="1"/>
        <v>0</v>
      </c>
      <c r="L42" s="1">
        <f t="shared" si="2"/>
        <v>0</v>
      </c>
      <c r="M42" s="1">
        <f t="shared" si="3"/>
        <v>0</v>
      </c>
      <c r="N42" s="1">
        <f t="shared" si="4"/>
        <v>0</v>
      </c>
      <c r="O42" s="2">
        <f t="shared" si="5"/>
        <v>0</v>
      </c>
    </row>
    <row r="43" spans="1:15" s="22" customFormat="1" ht="90.75" customHeight="1">
      <c r="A43" s="29">
        <v>24</v>
      </c>
      <c r="B43" s="35" t="s">
        <v>56</v>
      </c>
      <c r="C43" s="30"/>
      <c r="D43" s="23">
        <v>1</v>
      </c>
      <c r="E43" s="31" t="s">
        <v>32</v>
      </c>
      <c r="F43" s="32"/>
      <c r="G43" s="26">
        <v>0</v>
      </c>
      <c r="H43" s="1">
        <f t="shared" ref="H43" si="7">+ROUND(F43*G43,0)</f>
        <v>0</v>
      </c>
      <c r="I43" s="26">
        <v>0</v>
      </c>
      <c r="J43" s="1">
        <f t="shared" ref="J43" si="8">ROUND(F43*I43,0)</f>
        <v>0</v>
      </c>
      <c r="K43" s="1">
        <f t="shared" ref="K43" si="9">ROUND(F43+H43+J43,0)</f>
        <v>0</v>
      </c>
      <c r="L43" s="1">
        <f t="shared" ref="L43" si="10">ROUND(F43*D43,0)</f>
        <v>0</v>
      </c>
      <c r="M43" s="1">
        <f t="shared" ref="M43" si="11">ROUND(L43*G43,0)</f>
        <v>0</v>
      </c>
      <c r="N43" s="1">
        <f t="shared" ref="N43" si="12">ROUND(L43*I43,0)</f>
        <v>0</v>
      </c>
      <c r="O43" s="2">
        <f t="shared" ref="O43" si="13">ROUND(L43+N43+M43,0)</f>
        <v>0</v>
      </c>
    </row>
    <row r="44" spans="1:15" s="22" customFormat="1" ht="42" customHeight="1" thickBot="1">
      <c r="A44" s="19"/>
      <c r="B44" s="69"/>
      <c r="C44" s="69"/>
      <c r="D44" s="69"/>
      <c r="E44" s="69"/>
      <c r="F44" s="69"/>
      <c r="G44" s="69"/>
      <c r="H44" s="69"/>
      <c r="I44" s="69"/>
      <c r="J44" s="69"/>
      <c r="K44" s="69"/>
      <c r="L44" s="69"/>
      <c r="M44" s="70" t="s">
        <v>57</v>
      </c>
      <c r="N44" s="70"/>
      <c r="O44" s="28">
        <f>SUMIF(G:G,0%,L:L)</f>
        <v>0</v>
      </c>
    </row>
    <row r="45" spans="1:15" s="22" customFormat="1" ht="39" customHeight="1" thickBot="1">
      <c r="A45" s="58" t="s">
        <v>58</v>
      </c>
      <c r="B45" s="59"/>
      <c r="C45" s="59"/>
      <c r="D45" s="59"/>
      <c r="E45" s="59"/>
      <c r="F45" s="59"/>
      <c r="G45" s="59"/>
      <c r="H45" s="59"/>
      <c r="I45" s="59"/>
      <c r="J45" s="59"/>
      <c r="K45" s="59"/>
      <c r="L45" s="59"/>
      <c r="M45" s="71" t="s">
        <v>59</v>
      </c>
      <c r="N45" s="71"/>
      <c r="O45" s="4">
        <f>SUMIF(G:G,5%,L:L)</f>
        <v>0</v>
      </c>
    </row>
    <row r="46" spans="1:15" s="22" customFormat="1" ht="30" customHeight="1">
      <c r="A46" s="54" t="s">
        <v>60</v>
      </c>
      <c r="B46" s="55"/>
      <c r="C46" s="55"/>
      <c r="D46" s="55"/>
      <c r="E46" s="55"/>
      <c r="F46" s="55"/>
      <c r="G46" s="55"/>
      <c r="H46" s="55"/>
      <c r="I46" s="55"/>
      <c r="J46" s="55"/>
      <c r="K46" s="55"/>
      <c r="L46" s="56"/>
      <c r="M46" s="71" t="s">
        <v>61</v>
      </c>
      <c r="N46" s="71"/>
      <c r="O46" s="4">
        <f>SUMIF(G:G,19%,L:L)</f>
        <v>0</v>
      </c>
    </row>
    <row r="47" spans="1:15" s="22" customFormat="1" ht="30" customHeight="1">
      <c r="A47" s="57"/>
      <c r="B47" s="57"/>
      <c r="C47" s="57"/>
      <c r="D47" s="57"/>
      <c r="E47" s="57"/>
      <c r="F47" s="57"/>
      <c r="G47" s="57"/>
      <c r="H47" s="57"/>
      <c r="I47" s="57"/>
      <c r="J47" s="57"/>
      <c r="K47" s="57"/>
      <c r="L47" s="57"/>
      <c r="M47" s="36" t="s">
        <v>27</v>
      </c>
      <c r="N47" s="37"/>
      <c r="O47" s="5">
        <f>SUM(O44:O46)</f>
        <v>0</v>
      </c>
    </row>
    <row r="48" spans="1:15" s="22" customFormat="1" ht="30" customHeight="1">
      <c r="A48" s="57"/>
      <c r="B48" s="57"/>
      <c r="C48" s="57"/>
      <c r="D48" s="57"/>
      <c r="E48" s="57"/>
      <c r="F48" s="57"/>
      <c r="G48" s="57"/>
      <c r="H48" s="57"/>
      <c r="I48" s="57"/>
      <c r="J48" s="57"/>
      <c r="K48" s="57"/>
      <c r="L48" s="57"/>
      <c r="M48" s="72" t="s">
        <v>62</v>
      </c>
      <c r="N48" s="73"/>
      <c r="O48" s="6">
        <f>ROUND(O45*5%,0)</f>
        <v>0</v>
      </c>
    </row>
    <row r="49" spans="1:15" s="22" customFormat="1" ht="30" customHeight="1">
      <c r="A49" s="57"/>
      <c r="B49" s="57"/>
      <c r="C49" s="57"/>
      <c r="D49" s="57"/>
      <c r="E49" s="57"/>
      <c r="F49" s="57"/>
      <c r="G49" s="57"/>
      <c r="H49" s="57"/>
      <c r="I49" s="57"/>
      <c r="J49" s="57"/>
      <c r="K49" s="57"/>
      <c r="L49" s="57"/>
      <c r="M49" s="72" t="s">
        <v>63</v>
      </c>
      <c r="N49" s="73"/>
      <c r="O49" s="4">
        <f>ROUND(O46*19%,0)</f>
        <v>0</v>
      </c>
    </row>
    <row r="50" spans="1:15" s="22" customFormat="1" ht="30" customHeight="1">
      <c r="A50" s="57"/>
      <c r="B50" s="57"/>
      <c r="C50" s="57"/>
      <c r="D50" s="57"/>
      <c r="E50" s="57"/>
      <c r="F50" s="57"/>
      <c r="G50" s="57"/>
      <c r="H50" s="57"/>
      <c r="I50" s="57"/>
      <c r="J50" s="57"/>
      <c r="K50" s="57"/>
      <c r="L50" s="57"/>
      <c r="M50" s="36" t="s">
        <v>64</v>
      </c>
      <c r="N50" s="37"/>
      <c r="O50" s="5">
        <f>SUM(O48:O49)</f>
        <v>0</v>
      </c>
    </row>
    <row r="51" spans="1:15" s="22" customFormat="1" ht="30" customHeight="1">
      <c r="A51" s="57"/>
      <c r="B51" s="57"/>
      <c r="C51" s="57"/>
      <c r="D51" s="57"/>
      <c r="E51" s="57"/>
      <c r="F51" s="57"/>
      <c r="G51" s="57"/>
      <c r="H51" s="57"/>
      <c r="I51" s="57"/>
      <c r="J51" s="57"/>
      <c r="K51" s="57"/>
      <c r="L51" s="57"/>
      <c r="M51" s="40" t="s">
        <v>65</v>
      </c>
      <c r="N51" s="41"/>
      <c r="O51" s="4">
        <f>SUMIF(I:I,8%,N:N)</f>
        <v>0</v>
      </c>
    </row>
    <row r="52" spans="1:15" s="22" customFormat="1" ht="37.5" customHeight="1">
      <c r="A52" s="57"/>
      <c r="B52" s="57"/>
      <c r="C52" s="57"/>
      <c r="D52" s="57"/>
      <c r="E52" s="57"/>
      <c r="F52" s="57"/>
      <c r="G52" s="57"/>
      <c r="H52" s="57"/>
      <c r="I52" s="57"/>
      <c r="J52" s="57"/>
      <c r="K52" s="57"/>
      <c r="L52" s="57"/>
      <c r="M52" s="38" t="s">
        <v>66</v>
      </c>
      <c r="N52" s="39"/>
      <c r="O52" s="5">
        <f>SUM(O51)</f>
        <v>0</v>
      </c>
    </row>
    <row r="53" spans="1:15" s="22" customFormat="1" ht="44.25" customHeight="1">
      <c r="A53" s="57"/>
      <c r="B53" s="57"/>
      <c r="C53" s="57"/>
      <c r="D53" s="57"/>
      <c r="E53" s="57"/>
      <c r="F53" s="57"/>
      <c r="G53" s="57"/>
      <c r="H53" s="57"/>
      <c r="I53" s="57"/>
      <c r="J53" s="57"/>
      <c r="K53" s="57"/>
      <c r="L53" s="57"/>
      <c r="M53" s="38" t="s">
        <v>67</v>
      </c>
      <c r="N53" s="39"/>
      <c r="O53" s="5">
        <f>+O47+O50+O52</f>
        <v>0</v>
      </c>
    </row>
    <row r="56" spans="1:15">
      <c r="B56" s="34"/>
      <c r="C56" s="34"/>
    </row>
    <row r="57" spans="1:15">
      <c r="B57" s="67"/>
      <c r="C57" s="67"/>
    </row>
    <row r="58" spans="1:15" ht="15" thickBot="1">
      <c r="B58" s="68"/>
      <c r="C58" s="68"/>
    </row>
    <row r="59" spans="1:15">
      <c r="B59" s="61" t="s">
        <v>68</v>
      </c>
      <c r="C59" s="61"/>
    </row>
    <row r="61" spans="1:15">
      <c r="A61" s="24" t="s">
        <v>69</v>
      </c>
    </row>
    <row r="62" spans="1:15">
      <c r="I62" s="33"/>
    </row>
  </sheetData>
  <sheetProtection algorithmName="SHA-512" hashValue="GPZZ59p1U+VPfXwmEtv/IZyO3fjvQJf3EuiNXFZHoM+hCoj5QVD0Cp0UytbgUkuYhAmm82sALgXwcTNsj+4BMw==" saltValue="X5ctEfT91kSXzB0Opkp4JA==" spinCount="100000" sheet="1" selectLockedCells="1"/>
  <mergeCells count="30">
    <mergeCell ref="A46:L53"/>
    <mergeCell ref="A45:L45"/>
    <mergeCell ref="A10:B10"/>
    <mergeCell ref="B59:C59"/>
    <mergeCell ref="D14:G14"/>
    <mergeCell ref="D16:G16"/>
    <mergeCell ref="F10:G10"/>
    <mergeCell ref="L10:N10"/>
    <mergeCell ref="B57:C58"/>
    <mergeCell ref="B44:L44"/>
    <mergeCell ref="M44:N44"/>
    <mergeCell ref="M45:N45"/>
    <mergeCell ref="M46:N46"/>
    <mergeCell ref="M47:N47"/>
    <mergeCell ref="M48:N48"/>
    <mergeCell ref="M49:N49"/>
    <mergeCell ref="A2:A5"/>
    <mergeCell ref="D12:G12"/>
    <mergeCell ref="A12:B16"/>
    <mergeCell ref="B2:M2"/>
    <mergeCell ref="B3:M3"/>
    <mergeCell ref="B4:M5"/>
    <mergeCell ref="M50:N50"/>
    <mergeCell ref="M53:N53"/>
    <mergeCell ref="M51:N51"/>
    <mergeCell ref="M52:N52"/>
    <mergeCell ref="N2:O2"/>
    <mergeCell ref="N3:O3"/>
    <mergeCell ref="N4:O4"/>
    <mergeCell ref="N5:O5"/>
  </mergeCells>
  <dataValidations count="1">
    <dataValidation type="whole" allowBlank="1" showInputMessage="1" showErrorMessage="1" sqref="F20:F43"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G20:G43</xm:sqref>
        </x14:dataValidation>
        <x14:dataValidation type="list" allowBlank="1" showInputMessage="1" showErrorMessage="1" xr:uid="{00000000-0002-0000-0000-000002000000}">
          <x14:formula1>
            <xm:f>Hoja2!$F$7:$F$8</xm:f>
          </x14:formula1>
          <xm:sqref>I20:I43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defaultColWidth="11.42578125" defaultRowHeight="14.45"/>
  <sheetData>
    <row r="7" spans="4:6">
      <c r="D7" s="3">
        <v>0</v>
      </c>
      <c r="F7" s="25">
        <v>0.08</v>
      </c>
    </row>
    <row r="8" spans="4:6">
      <c r="D8" s="3">
        <v>0.05</v>
      </c>
      <c r="F8" s="3">
        <v>0</v>
      </c>
    </row>
    <row r="9" spans="4:6">
      <c r="D9" s="3">
        <v>0.19</v>
      </c>
    </row>
    <row r="10" spans="4:6">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f77f2dd4-ab50-435b-ab4d-6167261064d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5" ma:contentTypeDescription="Create a new document." ma:contentTypeScope="" ma:versionID="220b4c6578dde97acf34a88278ae5644">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89b3ad2425ef471046c8b6659a967095"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file>

<file path=customXml/itemProps2.xml><?xml version="1.0" encoding="utf-8"?>
<ds:datastoreItem xmlns:ds="http://schemas.openxmlformats.org/officeDocument/2006/customXml" ds:itemID="{B6123F14-6F2A-4385-AB40-E3E21634D399}"/>
</file>

<file path=customXml/itemProps3.xml><?xml version="1.0" encoding="utf-8"?>
<ds:datastoreItem xmlns:ds="http://schemas.openxmlformats.org/officeDocument/2006/customXml" ds:itemID="{8145DBBF-B832-423F-936B-1E71F3349BA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GIOVANA ASTRID MOLINA RIVERA</cp:lastModifiedBy>
  <cp:revision/>
  <dcterms:created xsi:type="dcterms:W3CDTF">2017-04-28T13:22:52Z</dcterms:created>
  <dcterms:modified xsi:type="dcterms:W3CDTF">2023-06-15T02:37:20Z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