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C:\Users\comprasfusagasugaaun\OneDrive - UNIVERSIDAD DE CUNDINAMARCA\F-CD-163\"/>
    </mc:Choice>
  </mc:AlternateContent>
  <bookViews>
    <workbookView xWindow="0" yWindow="0" windowWidth="21600" windowHeight="9240"/>
  </bookViews>
  <sheets>
    <sheet name="Hoja1" sheetId="1" r:id="rId1"/>
    <sheet name="Hoja2" sheetId="2" state="hidden" r:id="rId2"/>
  </sheets>
  <definedNames>
    <definedName name="_xlnm.Print_Area" localSheetId="0">Hoja1!$A$1:$O$68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1" i="1" l="1"/>
  <c r="K21" i="1" s="1"/>
  <c r="L21" i="1"/>
  <c r="M21" i="1" s="1"/>
  <c r="J22" i="1"/>
  <c r="K22" i="1"/>
  <c r="L22" i="1"/>
  <c r="M22" i="1" s="1"/>
  <c r="J23" i="1"/>
  <c r="K23" i="1" s="1"/>
  <c r="L23" i="1"/>
  <c r="M23" i="1"/>
  <c r="N23" i="1"/>
  <c r="O23" i="1"/>
  <c r="J24" i="1"/>
  <c r="K24" i="1" s="1"/>
  <c r="L24" i="1"/>
  <c r="M24" i="1" s="1"/>
  <c r="J25" i="1"/>
  <c r="K25" i="1"/>
  <c r="L25" i="1"/>
  <c r="M25" i="1"/>
  <c r="N25" i="1"/>
  <c r="O25" i="1"/>
  <c r="J26" i="1"/>
  <c r="K26" i="1"/>
  <c r="L26" i="1"/>
  <c r="M26" i="1" s="1"/>
  <c r="J27" i="1"/>
  <c r="K27" i="1" s="1"/>
  <c r="L27" i="1"/>
  <c r="M27" i="1"/>
  <c r="N27" i="1"/>
  <c r="O27" i="1"/>
  <c r="J28" i="1"/>
  <c r="K28" i="1" s="1"/>
  <c r="L28" i="1"/>
  <c r="M28" i="1" s="1"/>
  <c r="J29" i="1"/>
  <c r="K29" i="1"/>
  <c r="L29" i="1"/>
  <c r="M29" i="1"/>
  <c r="N29" i="1"/>
  <c r="O29" i="1"/>
  <c r="J30" i="1"/>
  <c r="K30" i="1"/>
  <c r="L30" i="1"/>
  <c r="M30" i="1" s="1"/>
  <c r="J31" i="1"/>
  <c r="K31" i="1" s="1"/>
  <c r="L31" i="1"/>
  <c r="M31" i="1"/>
  <c r="N31" i="1"/>
  <c r="O31" i="1"/>
  <c r="J32" i="1"/>
  <c r="K32" i="1" s="1"/>
  <c r="L32" i="1"/>
  <c r="M32" i="1" s="1"/>
  <c r="J33" i="1"/>
  <c r="K33" i="1"/>
  <c r="L33" i="1"/>
  <c r="M33" i="1"/>
  <c r="N33" i="1"/>
  <c r="O33" i="1"/>
  <c r="J34" i="1"/>
  <c r="K34" i="1"/>
  <c r="L34" i="1"/>
  <c r="M34" i="1" s="1"/>
  <c r="J35" i="1"/>
  <c r="K35" i="1" s="1"/>
  <c r="L35" i="1"/>
  <c r="M35" i="1"/>
  <c r="N35" i="1"/>
  <c r="O35" i="1"/>
  <c r="J36" i="1"/>
  <c r="K36" i="1" s="1"/>
  <c r="L36" i="1"/>
  <c r="M36" i="1" s="1"/>
  <c r="J37" i="1"/>
  <c r="K37" i="1"/>
  <c r="L37" i="1"/>
  <c r="M37" i="1"/>
  <c r="N37" i="1"/>
  <c r="O37" i="1"/>
  <c r="J38" i="1"/>
  <c r="K38" i="1"/>
  <c r="L38" i="1"/>
  <c r="M38" i="1" s="1"/>
  <c r="J39" i="1"/>
  <c r="K39" i="1" s="1"/>
  <c r="L39" i="1"/>
  <c r="M39" i="1"/>
  <c r="N39" i="1"/>
  <c r="O39" i="1"/>
  <c r="J40" i="1"/>
  <c r="K40" i="1" s="1"/>
  <c r="L40" i="1"/>
  <c r="M40" i="1" s="1"/>
  <c r="J41" i="1"/>
  <c r="K41" i="1"/>
  <c r="L41" i="1"/>
  <c r="M41" i="1"/>
  <c r="N41" i="1"/>
  <c r="O41" i="1"/>
  <c r="J42" i="1"/>
  <c r="K42" i="1"/>
  <c r="L42" i="1"/>
  <c r="M42" i="1" s="1"/>
  <c r="J43" i="1"/>
  <c r="K43" i="1" s="1"/>
  <c r="L43" i="1"/>
  <c r="M43" i="1"/>
  <c r="N43" i="1"/>
  <c r="O43" i="1"/>
  <c r="J44" i="1"/>
  <c r="K44" i="1" s="1"/>
  <c r="L44" i="1"/>
  <c r="M44" i="1" s="1"/>
  <c r="J45" i="1"/>
  <c r="K45" i="1"/>
  <c r="L45" i="1"/>
  <c r="M45" i="1"/>
  <c r="N45" i="1"/>
  <c r="O45" i="1"/>
  <c r="J46" i="1"/>
  <c r="K46" i="1"/>
  <c r="L46" i="1"/>
  <c r="M46" i="1" s="1"/>
  <c r="J47" i="1"/>
  <c r="K47" i="1" s="1"/>
  <c r="L47" i="1"/>
  <c r="M47" i="1"/>
  <c r="N47" i="1"/>
  <c r="O47" i="1"/>
  <c r="J48" i="1"/>
  <c r="K48" i="1" s="1"/>
  <c r="L48" i="1"/>
  <c r="M48" i="1" s="1"/>
  <c r="J49" i="1"/>
  <c r="K49" i="1"/>
  <c r="L49" i="1"/>
  <c r="M49" i="1"/>
  <c r="N49" i="1"/>
  <c r="O49" i="1"/>
  <c r="J50" i="1"/>
  <c r="K50" i="1"/>
  <c r="L50" i="1"/>
  <c r="M50" i="1" s="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O46" i="1" l="1"/>
  <c r="N50" i="1"/>
  <c r="O50" i="1" s="1"/>
  <c r="N48" i="1"/>
  <c r="O48" i="1" s="1"/>
  <c r="N46" i="1"/>
  <c r="N44" i="1"/>
  <c r="O44" i="1" s="1"/>
  <c r="N42" i="1"/>
  <c r="O42" i="1" s="1"/>
  <c r="N40" i="1"/>
  <c r="O40" i="1" s="1"/>
  <c r="N38" i="1"/>
  <c r="O38" i="1" s="1"/>
  <c r="N36" i="1"/>
  <c r="O36" i="1" s="1"/>
  <c r="N34" i="1"/>
  <c r="O34" i="1" s="1"/>
  <c r="N32" i="1"/>
  <c r="O32" i="1" s="1"/>
  <c r="N30" i="1"/>
  <c r="O30" i="1" s="1"/>
  <c r="N28" i="1"/>
  <c r="O28" i="1" s="1"/>
  <c r="N26" i="1"/>
  <c r="O26" i="1" s="1"/>
  <c r="N24" i="1"/>
  <c r="O24" i="1" s="1"/>
  <c r="N22" i="1"/>
  <c r="O22" i="1" s="1"/>
  <c r="N21" i="1"/>
  <c r="O21" i="1" s="1"/>
  <c r="H20" i="1"/>
  <c r="J20" i="1"/>
  <c r="L20" i="1"/>
  <c r="M20" i="1" s="1"/>
  <c r="O52" i="1"/>
  <c r="O55" i="1" s="1"/>
  <c r="N20" i="1" l="1"/>
  <c r="O20" i="1" s="1"/>
  <c r="K20" i="1"/>
  <c r="O58" i="1"/>
  <c r="O51" i="1"/>
  <c r="O59" i="1" l="1"/>
  <c r="O53" i="1" l="1"/>
  <c r="O56" i="1" l="1"/>
  <c r="O57" i="1" s="1"/>
  <c r="O54" i="1"/>
  <c r="O6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<sst xmlns="http://schemas.openxmlformats.org/spreadsheetml/2006/main" count="107" uniqueCount="77">
  <si>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</si>
  <si>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</si>
  <si>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</si>
  <si>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</si>
  <si>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</si>
  <si>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</si>
  <si>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</si>
  <si>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</si>
  <si>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</si>
  <si>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</si>
  <si>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</si>
  <si>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</si>
  <si>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</si>
  <si>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</si>
  <si>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</si>
  <si>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</si>
  <si>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</si>
  <si>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</si>
  <si>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</si>
  <si>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</si>
  <si>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</si>
  <si>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</si>
  <si>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</si>
  <si>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</si>
  <si>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</si>
  <si>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</si>
  <si>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</si>
  <si>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</si>
  <si>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</si>
  <si>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</si>
  <si>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</si>
  <si>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</si>
  <si>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</si>
  <si>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</si>
  <si>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</si>
  <si>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</si>
  <si>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</si>
  <si>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</si>
  <si>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</si>
  <si>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</si>
  <si>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</si>
  <si>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</si>
  <si>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</si>
  <si>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</si>
  <si>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</si>
  <si>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ESPECTROFOTOMETRO VISIBLE 320 PLACA 2019387 SERVICIO MANTENIMIENTO PREVENTIVO, VERIFICACION Y CALIBRACION: DESCRIPCION: Limpieza general del equipo, Revisión y ajuste de componentes electrónicos y mecánicos (si aplica), Verificación operacional con celdas de cuarzo para determinación de curva de dióxido de olmio y dicromato de potasio. Servicio de calibracion por laboratorio acreditado ante ONAC.</t>
  </si>
  <si>
    <t>Microscopio Binocular Biológico, referencia XSP-136A PLACA 60233 SERVICIO DE MANTENIMIENTO PREVENTIVO Y CORRECTIVO: DESCRIPCION: Limpieza general del equipo, Revisión y ajuste de componentes electrónicos y mecánicos (si aplica), verificación, centraje de objetivos, ajuste de imagen, diafragma, lentes y ajuste de condensador. Incluye Objetivos de 10x, 40x, 100x</t>
  </si>
  <si>
    <t>Refractómetro para grados BRIX Marca LEICA modelo 15HP rango 0-15 PLACA 60250 Servicio de calibración por laboratorio acreditado ante ONAC.</t>
  </si>
  <si>
    <t>INCUBADORA 150 LTS MARCA BINDER PLACA 50752 SERVICIO DE VERIFICACION Y CALIBRACION: DESCRIPCION: Verificación operacional con Datalogger con calibración ONAC vigente, propiedad del proveedor. Servicio de calibración por laboratorio acreditado ante ONAC (en sitio).</t>
  </si>
  <si>
    <t>SENSOR DE HUMEDAD PLACA 50794 Servicio de calibración por laboratorio acreditado ante ONAC, el usuario debe indicar los puntos de humedad de interés.</t>
  </si>
  <si>
    <t>CAMARA DE FLUJO LAMINAR PCR 60 CM, VERTICAL MINI, MODELO STREAM LINE, REF SCR 2A2 PLACA 50727 50728 50729 SERVICIO DE CALIFICACIÓN OPERACIONAL: DESCRIPCION: verificación, integridad de filtros, prueba de extracción.</t>
  </si>
  <si>
    <t>BALANZA ANALITICA CON PRECISION DE 0,001 g, MODELO PA313, PLACA 50734 50735 SERVICIO DE VERIFICACION Y CALIBRACION: DESCRIPCION:  verificación operacional con Juego de masas F1 con calibración ONAC vigente, propiedad del proveedor. Servicio de calibracion por laboratorio acreditado ante ONAC (en sitio).</t>
  </si>
  <si>
    <t>ESTEREOSCOPIO LED 20X - 40X ESTEREOMICROSCOPIO BINOCULAR MARCA OPTIKA PLACA 50751 SERVICIO CORRECTIVO, PREVENTIVO, CALIBRACION, VERIFICACION: Mantenimiento preventivo DESCRIPCION: Limpieza general del equipo, Revisión y ajuste de componentes electrónicos y mecánicos (si aplica), verificación, centraje de objetivos y ajuste del ZOOM.</t>
  </si>
  <si>
    <t>PH METRO DE BOLSILLO HANDYLAB PH 11 PLACA 50785 SERVICIO MANTENIMIENTO PREVENTIVO, VERIFICACION Y CALIBRACION: DESCRIPCION: Limpieza general del equipo, Revisión y ajuste de componentes electrónicos y mecánicos (si aplica), Verificación operacional con materiales de referencia certificados. Servicio de calibración por laboratorio acreditado ante ONAC (magnitud de pH)</t>
  </si>
  <si>
    <t>MICROSCOPIO PLACA 65833 SERVICIO DE MANTENIMIENTO PREVENTIVO Y CORRECTIVO: DESCRIPCION: Limpieza general del equipo, Revisión y ajuste de componentes electrónicos y mecánicos (si aplica), verificación, centraje de objetivos, ajuste de imagen, diafragma, lentes y ajuste de condensador. Incluye Objetivos de 10x, 40x, 100x</t>
  </si>
  <si>
    <t>DATALOGGER PLACA 65823 Servicio de calibración por laboratorio acreditado ante ONAC, el usuario debe indicar los puntos de humedad de interés.</t>
  </si>
  <si>
    <t>MICROSCOPIO BINOCULAR REF CX22LED, MARCA OLYMPUS PLACA 50697 SERVICIO DE MANTENIMIENTO PREVENTIVO Y CORRECTIVO: DESCRIPCION: Limpieza general del equipo, Revisión y ajuste de componentes electrónicos y mecánicos (si aplica), verificación, centraje de objetivos, ajuste de imagen, diafragma, lentes y ajuste de condensador. Incluye Objetivos de 10x, 40x, 100x</t>
  </si>
  <si>
    <t>MICROSCCOPIO TRIOCULAR MARCA GENERICA ZCARL ZEIESS PLACA N/A SERVICIO DE MANTENIMIENTO PREVENTIVO Y CORRECTIVO: DESCRIPCION: Limpieza general del equipo, Revisión y ajuste de componentes electrónicos y mecánicos (si aplica), verificación, centraje de objetivos, ajuste de imagen, diafragma, lentes y ajuste de condensador. Incluye Objetivos de 10x, 40x, 100x</t>
  </si>
  <si>
    <t>BALANZA ANALITICA PLACA 101 SERVICIO MANTENIMIENTO PREVENTIVO, VERIFICACION Y CALIBRACION: DESCRIPCION: Limpieza general del equipo, Revisión y ajuste de componentes electrónicos y mecánicos (si aplica), verificación operacional con Juego de masas E2 con calibración ONAC vigente, propiedad del proveedor. Servicio de calibracion por laboratorio acreditado ante ONAC (en sitio).</t>
  </si>
  <si>
    <t>HORNO/ESTUFA DIGITAL PARA LABORATORIO, CON DOS BANDEJAS CROMO PLATEADO,DIMENSIONES EXTERNAS: ANCHO 634 MM. ALTO 617 MM.Y FONDO 575 MM.DIMENSIONES NTERIORES: ANCHO400 MM. ALTO 617 MM. Y FONDO 330MM PLACA 60440 mantenimiento preventivo y verificación iniciales de funcionamiento.Desensamble del equipo. SISTEMA ELÉCTRICO. Revisión de resistencia y circuito eléctrico.SISTEMA ELECTRÓNICO.Revisión de tarjeta electrónica.Verificación del control de temperaturaVerificación del termostato de seguridad para sobrecalentamiento. (cuando aplique)Prueba de control, respuesta y estabilidad. Limpieza externa e interna. Ensamble del equipoVerificación de temperatura en un punto de trabajo, este será definido por el cliente. Servicio de calibracion por laboratorio acreditado ante ONAC (en sitio) en la temperatura de trabajo del usuario.</t>
  </si>
  <si>
    <t>MICROSCOPIO CARL ZEISS SERIAL 46735 PLACA 27286 SERVICIO DE MANTENIMIENTO PREVENTIVO Y CORRECTIVO: DESCRIPCION: Limpieza general del equipo, Revisión y ajuste de componentes electrónicos y mecánicos (si aplica), verificación, centraje de objetivos, ajuste de imagen, diafragma, lentes y ajuste de condensador. Incluye Objetivos de 10x, 40x, 100x</t>
  </si>
  <si>
    <t>BALANZA ANALITICA WIMCOM CON CABINA UBICADA EN LA UNIDAD AGROAMBIENTAL LA ESPERANZA PLACA 46745 SERVICIO DE VERIFICACION Y CALIBRACION: DESCRIPCION:  verificación operacional con Juego de masas E2 con calibración ONAC vigente, propiedad del proveedor. Servicio de calibracion por laboratorio acreditado ante ONAC (en sitio).</t>
  </si>
  <si>
    <t>MICROPIPETA MANUAL MARCA IMV PLACA 40639 40640 Servicio de calibracion por laboratorio acreditado ante ONAC, la pipeta se debe enviar al laboratorio que calibra.</t>
  </si>
  <si>
    <t>MICROPIPETA SOCOREX ISO 9001 DIGITAL VEN PLACA 28499 28500 28501 Servicio de calibracion por laboratorio acreditado ante ONAC, la pipeta se debe enviar al laboratorio que calibra.  </t>
  </si>
  <si>
    <t>BALANZA DIGITAL GRAM PRECIOSION PLACA 30590 SERVICIO MANTENIMIENTO PREVENTIVO, VERIFICACION Y CALIBRACION: DESCRIPCION: Limpieza general del equipo, Revisión y ajuste de componentes electrónicos y mecánicos (si aplica), verificación operacional con Juego de masas F1 con calibración ONAC vigente, propiedad del proveedor. Servicio de calibracion por laboratorio acreditado ante ONAC (en sitio).</t>
  </si>
  <si>
    <t>BALANZA DIGITAL OHAUS PLACA 41248 SERVICIO MANTENIMIENTO PREVENTIVO, VERIFICACION Y CALIBRACION: DESCRIPCION: Limpieza general del equipo, Revisión y ajuste de componentes electrónicos y mecánicos (si aplica), verificación operacional con Juego de masas F1 con calibración ONAC vigente, propiedad del proveedor. Servicio de calibracion por laboratorio acreditado ante ONAC (en sitio).</t>
  </si>
  <si>
    <t>PHMETRO MARCA HANNA MOD.HI 99121 S/N 08563305 PLACA 42745 SERVICIO MANTENIMIENTO PREVENTIVO, VERIFICACION Y CALIBRACION: DESCRIPCION: Limpieza general del equipo, Revisión y ajuste de componentes electrónicos y mecánicos (si aplica), Verificación operacional con materiales de referencia certificados. Servicio de calibración por laboratorio acreditado ante ONAC (magnitud de pH)</t>
  </si>
  <si>
    <t>MUFLA 3L, 1200 C°, CONTROLADOR PID/230 V PLACA 50673 Servicio de calibracion por laboratorio acreditado ante ONAC (en sitio) en la temperatura de trabajo del usuario.</t>
  </si>
  <si>
    <t>camara climatica J&amp;G SCIENTIFIC PLACA 60539 Servicio de calibracion por laboratorio acreditado ante ONAC (en sitio) en la temperatura de trabajo del usuario.</t>
  </si>
  <si>
    <t>BÁSCULA DE BIOIMPEDANCIA TANITA PLACA 66864 68009 mantenimiento preventivo, verificación y/o calibración limpieza externa, revisión de placa electrónica, y sensor de carga, ajuste y confirmación metrológica con pesas patrón certificadas. Calibración, verificación y mantenimiento de puntos de contacto, entradas del indicador. POR LABORATORIO ACREDITADO POR EL ONAC</t>
  </si>
  <si>
    <t>DINAMÓMETRO DE MANO JAMAR PLACA 66866 66867 Calibración realizada con laboratorio acreditado por el ONAC</t>
  </si>
  <si>
    <t>BICICLETA ESTÁTICA PLACA 47265 47267 47262 47263 47261 MANTENIMIENTO PREVENTIVO Y CORRECTIVO 1. Limpieza general de la bicicleta (Estructura, volante, cañas, manubrio, rodachines) 2. Revisión y ajuste de Sistema de frenado de seguridad. Cambio de pastillas si es requerido 3. Revisión y ajuste de sistema de arrastre, pedales, correas y sistemas de rodamientos. Cambio si es requerido 4. Revision del sillin. Cambio si es requerido 5. Revision de los niveladores. Cambio si es requerido</t>
  </si>
  <si>
    <t>SISTEMA DE DIGESTION KJELDAHL PARA ANALISIS DE NITROGENO, UNIDAD COMPLETA CON SISTEMA DE TRATAMIENTO DE GASES DE ESCAPE Y SISTEMA DE DESTILACION AUTOMATICA PLACA 50682 Mantenimiento preventivo y verificación SERVICIO A REALIZAR:Desensamble del equipo. Revisión de resistencia.Verificación del control de temperaturaVerificación del termostato de seguridad para sobrecalentamiento. (cuando aplique)Verificación y ajuste de la parte eléctrica.Prueba de control, respuesta y estabilidad. Limpieza externa e interna. Ensamble del equipoverificacion de fugas revision electrovalvulas y bombasVerificación de temperatura en un punto de trabajo, este será definido por el cliente. Servicio de calibracion por laboratorio acreditado ante ONAC (en sitio) en la temperatura de trabajo del usuario.</t>
  </si>
  <si>
    <t>DESTILADOR TITULADOR UDK159, MARCA VELP PLACA 50670 Mantenimiento preventivo y verificacion SERVICIO A REALIZAR:1 Revisión de resistencia.2 Revisión del termostato de sobrecalentamiento.3 Verificación de voltaje principal.4 Revisión del nivel, tuberías, condensador yválvulas de paso.5 Limpieza externa e interna.6 Pruebas de control y buen funcionamiento paragarantizar el tipo y producción de agua.</t>
  </si>
  <si>
    <t>PHMETRO DIGITAL PORTATIL PLACA 56628 SERVICIO MANTENIMIENTO PREVENTIVO, VERIFICACION Y CALIBRACION: DESCRIPCION: Limpieza general del equipo, Revisión y ajuste de componentes electrónicos y mecánicos (si aplica), Verificación operacional con materiales de referencia certificados. Servicio de calibración por laboratorio acreditado ante ONAC (magnitud de pH)</t>
  </si>
  <si>
    <t>BOLSA DE REPUESTOS BOLSA DE REPUESTOS PARA LOS EQUIPOS QUE REQUIERAN CAMBIO DE PARTES NO CONTEMPLADAS EN EL MANTENIMIENTO CORRECTIVO DE LOS ITEMS ANTERIORMENTE NOMBRADOS.ESTA BOLSA DE RESPUESTOS TIENE EL VALOR DE DIEZ MILLONES DE PESOS M/TE ($10.000.000) IVAINCLUIDO.</t>
  </si>
  <si>
    <t>GLOBAL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</si>
</sst>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53">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9" applyNumberFormat="0" applyAlignment="0" applyProtection="0"/>
    <xf numFmtId="0" fontId="21" fillId="8" borderId="20" applyNumberFormat="0" applyAlignment="0" applyProtection="0"/>
    <xf numFmtId="0" fontId="22" fillId="8" borderId="19" applyNumberFormat="0" applyAlignment="0" applyProtection="0"/>
    <xf numFmtId="0" fontId="23" fillId="0" borderId="21" applyNumberFormat="0" applyFill="0" applyAlignment="0" applyProtection="0"/>
    <xf numFmtId="0" fontId="24" fillId="9" borderId="22" applyNumberFormat="0" applyAlignment="0" applyProtection="0"/>
    <xf numFmtId="0" fontId="25" fillId="0" borderId="0" applyNumberFormat="0" applyFill="0" applyBorder="0" applyAlignment="0" applyProtection="0"/>
    <xf numFmtId="0" fontId="5" fillId="10" borderId="23" applyNumberFormat="0" applyFont="0" applyAlignment="0" applyProtection="0"/>
    <xf numFmtId="0" fontId="26" fillId="0" borderId="0" applyNumberFormat="0" applyFill="0" applyBorder="0" applyAlignment="0" applyProtection="0"/>
    <xf numFmtId="0" fontId="27" fillId="0" borderId="24"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9" fillId="6" borderId="0" applyNumberFormat="0" applyBorder="0" applyAlignment="0" applyProtection="0"/>
    <xf numFmtId="0" fontId="28" fillId="14" borderId="0" applyNumberFormat="0" applyBorder="0" applyAlignment="0" applyProtection="0"/>
    <xf numFmtId="0" fontId="28" fillId="18" borderId="0" applyNumberFormat="0" applyBorder="0" applyAlignment="0" applyProtection="0"/>
    <xf numFmtId="0" fontId="28" fillId="22" borderId="0" applyNumberFormat="0" applyBorder="0" applyAlignment="0" applyProtection="0"/>
    <xf numFmtId="0" fontId="28" fillId="26" borderId="0" applyNumberFormat="0" applyBorder="0" applyAlignment="0" applyProtection="0"/>
    <xf numFmtId="0" fontId="28" fillId="30" borderId="0" applyNumberFormat="0" applyBorder="0" applyAlignment="0" applyProtection="0"/>
    <xf numFmtId="0" fontId="28"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1" fontId="12" fillId="35" borderId="1" xfId="3"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hidden="1"/>
    </xf>
    <xf numFmtId="0" fontId="3" fillId="35" borderId="27" xfId="0" applyFont="1" applyFill="1" applyBorder="1" applyAlignment="1" applyProtection="1">
      <alignment horizontal="left" vertical="center" wrapText="1"/>
      <protection locked="0"/>
    </xf>
    <xf numFmtId="0" fontId="1" fillId="0" borderId="26" xfId="0" applyFont="1" applyBorder="1" applyAlignment="1">
      <alignment horizontal="center" vertical="center" wrapText="1"/>
    </xf>
    <xf numFmtId="0" fontId="1" fillId="0" borderId="26" xfId="0" applyFont="1" applyBorder="1" applyAlignment="1">
      <alignment vertical="center" wrapText="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5"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1" xfId="0" applyFont="1" applyFill="1" applyBorder="1" applyAlignment="1" applyProtection="1">
      <alignment horizontal="center" vertical="center"/>
      <protection hidden="1"/>
    </xf>
    <xf numFmtId="0" fontId="6" fillId="2" borderId="15"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1" fillId="0" borderId="26" xfId="0" applyFont="1" applyBorder="1" applyAlignment="1">
      <alignment horizontal="left" vertical="center" wrapText="1"/>
    </xf>
  </cellXfs>
  <cellStyles count="53">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1 2" xfId="47"/>
    <cellStyle name="60% - Énfasis2" xfId="29" builtinId="36" customBuiltin="1"/>
    <cellStyle name="60% - Énfasis2 2" xfId="48"/>
    <cellStyle name="60% - Énfasis3" xfId="33" builtinId="40" customBuiltin="1"/>
    <cellStyle name="60% - Énfasis3 2" xfId="49"/>
    <cellStyle name="60% - Énfasis4" xfId="37" builtinId="44" customBuiltin="1"/>
    <cellStyle name="60% - Énfasis4 2" xfId="50"/>
    <cellStyle name="60% - Énfasis5" xfId="41" builtinId="48" customBuiltin="1"/>
    <cellStyle name="60% - Énfasis5 2" xfId="51"/>
    <cellStyle name="60% - Énfasis6" xfId="45" builtinId="52" customBuiltin="1"/>
    <cellStyle name="60% - Énfasis6 2" xfId="52"/>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eutral 2" xfId="46"/>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8"/>
  <sheetViews>
    <sheetView tabSelected="1" topLeftCell="A3" zoomScale="69" zoomScaleNormal="69" zoomScaleSheetLayoutView="70" zoomScalePageLayoutView="55" workbookViewId="0">
      <selection activeCell="F20" sqref="F20"/>
    </sheetView>
  </sheetViews>
  <sheetFormatPr baseColWidth="10" defaultColWidth="11.42578125" defaultRowHeight="15" x14ac:dyDescent="0.25"/>
  <cols>
    <col min="1" max="1" width="9.85546875" style="8" customWidth="1"/>
    <col min="2" max="2" width="49.85546875" style="8" customWidth="1"/>
    <col min="3" max="3" width="16.7109375" style="8" customWidth="1"/>
    <col min="4" max="4" width="16.140625" style="8" customWidth="1"/>
    <col min="5" max="5" width="18.42578125" style="8" customWidth="1"/>
    <col min="6" max="6" width="19.85546875" style="8" customWidth="1"/>
    <col min="7" max="7" width="12.85546875" style="8" customWidth="1"/>
    <col min="8" max="8" width="15" style="8" customWidth="1"/>
    <col min="9" max="9" width="16.5703125" style="8" customWidth="1"/>
    <col min="10" max="10" width="17.42578125" style="8" customWidth="1"/>
    <col min="11" max="11" width="17.85546875" style="10" customWidth="1"/>
    <col min="12" max="12" width="17.5703125" style="10" customWidth="1"/>
    <col min="13" max="13" width="16.7109375" style="10" customWidth="1"/>
    <col min="14" max="14" width="15.28515625" style="10" bestFit="1" customWidth="1"/>
    <col min="15" max="15" width="20.5703125" style="10" customWidth="1"/>
    <col min="16" max="16384" width="11.42578125" style="10"/>
  </cols>
  <sheetData>
    <row r="1" spans="1:15" x14ac:dyDescent="0.25">
      <c r="F1" s="9"/>
    </row>
    <row r="2" spans="1:15" ht="15.75" customHeight="1" x14ac:dyDescent="0.25">
      <c r="A2" s="60"/>
      <c r="B2" s="67" t="s">
        <v>0</v>
      </c>
      <c r="C2" s="67"/>
      <c r="D2" s="67"/>
      <c r="E2" s="67"/>
      <c r="F2" s="67"/>
      <c r="G2" s="67"/>
      <c r="H2" s="67"/>
      <c r="I2" s="67"/>
      <c r="J2" s="67"/>
      <c r="K2" s="67"/>
      <c r="L2" s="67"/>
      <c r="M2" s="67"/>
      <c r="N2" s="72" t="s">
        <v>37</v>
      </c>
      <c r="O2" s="72"/>
    </row>
    <row r="3" spans="1:15" ht="15.75" customHeight="1" x14ac:dyDescent="0.25">
      <c r="A3" s="60"/>
      <c r="B3" s="67" t="s">
        <v>1</v>
      </c>
      <c r="C3" s="67"/>
      <c r="D3" s="67"/>
      <c r="E3" s="67"/>
      <c r="F3" s="67"/>
      <c r="G3" s="67"/>
      <c r="H3" s="67"/>
      <c r="I3" s="67"/>
      <c r="J3" s="67"/>
      <c r="K3" s="67"/>
      <c r="L3" s="67"/>
      <c r="M3" s="67"/>
      <c r="N3" s="72" t="s">
        <v>40</v>
      </c>
      <c r="O3" s="72"/>
    </row>
    <row r="4" spans="1:15" ht="16.5" customHeight="1" x14ac:dyDescent="0.25">
      <c r="A4" s="60"/>
      <c r="B4" s="67" t="s">
        <v>36</v>
      </c>
      <c r="C4" s="67"/>
      <c r="D4" s="67"/>
      <c r="E4" s="67"/>
      <c r="F4" s="67"/>
      <c r="G4" s="67"/>
      <c r="H4" s="67"/>
      <c r="I4" s="67"/>
      <c r="J4" s="67"/>
      <c r="K4" s="67"/>
      <c r="L4" s="67"/>
      <c r="M4" s="67"/>
      <c r="N4" s="72" t="s">
        <v>41</v>
      </c>
      <c r="O4" s="72"/>
    </row>
    <row r="5" spans="1:15" ht="15" customHeight="1" x14ac:dyDescent="0.25">
      <c r="A5" s="60"/>
      <c r="B5" s="67"/>
      <c r="C5" s="67"/>
      <c r="D5" s="67"/>
      <c r="E5" s="67"/>
      <c r="F5" s="67"/>
      <c r="G5" s="67"/>
      <c r="H5" s="67"/>
      <c r="I5" s="67"/>
      <c r="J5" s="67"/>
      <c r="K5" s="67"/>
      <c r="L5" s="67"/>
      <c r="M5" s="67"/>
      <c r="N5" s="72" t="s">
        <v>38</v>
      </c>
      <c r="O5" s="72"/>
    </row>
    <row r="7" spans="1:15" x14ac:dyDescent="0.25">
      <c r="A7" s="11" t="s">
        <v>39</v>
      </c>
    </row>
    <row r="8" spans="1:15" x14ac:dyDescent="0.25">
      <c r="A8" s="11"/>
    </row>
    <row r="9" spans="1:15" x14ac:dyDescent="0.25">
      <c r="A9" s="12" t="s">
        <v>29</v>
      </c>
    </row>
    <row r="10" spans="1:15" ht="25.5" customHeight="1" x14ac:dyDescent="0.25">
      <c r="A10" s="41" t="s">
        <v>28</v>
      </c>
      <c r="B10" s="41"/>
      <c r="C10" s="13"/>
      <c r="E10" s="14" t="s">
        <v>21</v>
      </c>
      <c r="F10" s="46"/>
      <c r="G10" s="47"/>
      <c r="K10" s="15" t="s">
        <v>16</v>
      </c>
      <c r="L10" s="48"/>
      <c r="M10" s="49"/>
      <c r="N10" s="50"/>
    </row>
    <row r="11" spans="1:15" ht="15.75" thickBot="1" x14ac:dyDescent="0.3">
      <c r="A11" s="13"/>
      <c r="B11" s="13"/>
      <c r="C11" s="13"/>
      <c r="E11" s="16"/>
      <c r="F11" s="16"/>
      <c r="G11" s="16"/>
      <c r="K11" s="17"/>
      <c r="L11" s="18"/>
      <c r="M11" s="18"/>
      <c r="N11" s="18"/>
    </row>
    <row r="12" spans="1:15" ht="30.75" customHeight="1" thickBot="1" x14ac:dyDescent="0.3">
      <c r="A12" s="61" t="s">
        <v>26</v>
      </c>
      <c r="B12" s="62"/>
      <c r="C12" s="19"/>
      <c r="D12" s="43" t="s">
        <v>17</v>
      </c>
      <c r="E12" s="44"/>
      <c r="F12" s="44"/>
      <c r="G12" s="45"/>
      <c r="H12" s="7"/>
      <c r="I12" s="26"/>
      <c r="J12" s="26"/>
      <c r="K12" s="17"/>
    </row>
    <row r="13" spans="1:15" ht="15.75" thickBot="1" x14ac:dyDescent="0.3">
      <c r="A13" s="63"/>
      <c r="B13" s="64"/>
      <c r="C13" s="19"/>
      <c r="D13" s="18"/>
      <c r="E13" s="16"/>
      <c r="F13" s="16"/>
      <c r="G13" s="16"/>
      <c r="K13" s="17"/>
    </row>
    <row r="14" spans="1:15" ht="30" customHeight="1" thickBot="1" x14ac:dyDescent="0.3">
      <c r="A14" s="63"/>
      <c r="B14" s="64"/>
      <c r="C14" s="19"/>
      <c r="D14" s="43" t="s">
        <v>18</v>
      </c>
      <c r="E14" s="44"/>
      <c r="F14" s="44"/>
      <c r="G14" s="45"/>
      <c r="H14" s="7"/>
      <c r="I14" s="26"/>
      <c r="J14" s="26"/>
      <c r="K14" s="17"/>
    </row>
    <row r="15" spans="1:15" ht="18.75" customHeight="1" thickBot="1" x14ac:dyDescent="0.3">
      <c r="A15" s="63"/>
      <c r="B15" s="64"/>
      <c r="C15" s="19"/>
      <c r="E15" s="16"/>
      <c r="F15" s="16"/>
      <c r="G15" s="16"/>
      <c r="K15" s="17"/>
    </row>
    <row r="16" spans="1:15" ht="24" customHeight="1" thickBot="1" x14ac:dyDescent="0.3">
      <c r="A16" s="65"/>
      <c r="B16" s="66"/>
      <c r="C16" s="19"/>
      <c r="D16" s="43" t="s">
        <v>22</v>
      </c>
      <c r="E16" s="44"/>
      <c r="F16" s="44"/>
      <c r="G16" s="45"/>
      <c r="H16" s="7"/>
      <c r="I16" s="26"/>
      <c r="J16" s="26"/>
      <c r="K16" s="17"/>
      <c r="L16" s="18"/>
      <c r="M16" s="18"/>
      <c r="N16" s="18"/>
    </row>
    <row r="17" spans="1:15" x14ac:dyDescent="0.25">
      <c r="A17" s="13"/>
      <c r="B17" s="13"/>
      <c r="C17" s="13"/>
      <c r="E17" s="16"/>
      <c r="F17" s="16"/>
      <c r="G17" s="16"/>
      <c r="K17" s="17"/>
      <c r="L17" s="18"/>
      <c r="M17" s="18"/>
      <c r="N17" s="18"/>
    </row>
    <row r="19" spans="1:15" s="22" customFormat="1" ht="103.5" customHeight="1" x14ac:dyDescent="0.25">
      <c r="A19" s="20" t="s">
        <v>27</v>
      </c>
      <c r="B19" s="20" t="s">
        <v>2</v>
      </c>
      <c r="C19" s="20" t="s">
        <v>19</v>
      </c>
      <c r="D19" s="20" t="s">
        <v>3</v>
      </c>
      <c r="E19" s="20" t="s">
        <v>23</v>
      </c>
      <c r="F19" s="21" t="s">
        <v>4</v>
      </c>
      <c r="G19" s="21" t="s">
        <v>25</v>
      </c>
      <c r="H19" s="21" t="s">
        <v>5</v>
      </c>
      <c r="I19" s="21" t="s">
        <v>31</v>
      </c>
      <c r="J19" s="21" t="s">
        <v>34</v>
      </c>
      <c r="K19" s="21" t="s">
        <v>6</v>
      </c>
      <c r="L19" s="21" t="s">
        <v>7</v>
      </c>
      <c r="M19" s="21" t="s">
        <v>8</v>
      </c>
      <c r="N19" s="21" t="s">
        <v>30</v>
      </c>
      <c r="O19" s="21" t="s">
        <v>9</v>
      </c>
    </row>
    <row r="20" spans="1:15" s="22" customFormat="1" ht="194.25" customHeight="1" x14ac:dyDescent="0.25">
      <c r="A20" s="29">
        <v>1</v>
      </c>
      <c r="B20" s="34" t="s">
        <v>45</v>
      </c>
      <c r="C20" s="32"/>
      <c r="D20" s="33">
        <v>1</v>
      </c>
      <c r="E20" s="33" t="s">
        <v>44</v>
      </c>
      <c r="F20" s="30"/>
      <c r="G20" s="25">
        <v>0</v>
      </c>
      <c r="H20" s="1">
        <f t="shared" ref="H20:H50" si="0">+ROUND(F20*G20,0)</f>
        <v>0</v>
      </c>
      <c r="I20" s="25">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2" customFormat="1" ht="188.25" customHeight="1" x14ac:dyDescent="0.25">
      <c r="A21" s="29">
        <v>2</v>
      </c>
      <c r="B21" s="34" t="s">
        <v>46</v>
      </c>
      <c r="C21" s="32"/>
      <c r="D21" s="33">
        <v>1</v>
      </c>
      <c r="E21" s="33" t="s">
        <v>44</v>
      </c>
      <c r="F21" s="30"/>
      <c r="G21" s="25">
        <v>0</v>
      </c>
      <c r="H21" s="1">
        <f t="shared" si="0"/>
        <v>0</v>
      </c>
      <c r="I21" s="25">
        <v>0</v>
      </c>
      <c r="J21" s="1">
        <f t="shared" ref="J21:J50" si="7">ROUND(F21*I21,0)</f>
        <v>0</v>
      </c>
      <c r="K21" s="1">
        <f t="shared" ref="K21:K50" si="8">ROUND(F21+H21+J21,0)</f>
        <v>0</v>
      </c>
      <c r="L21" s="1">
        <f t="shared" ref="L21:L50" si="9">ROUND(F21*D21,0)</f>
        <v>0</v>
      </c>
      <c r="M21" s="1">
        <f t="shared" ref="M21:M50" si="10">ROUND(L21*G21,0)</f>
        <v>0</v>
      </c>
      <c r="N21" s="1">
        <f t="shared" ref="N21:N50" si="11">ROUND(L21*I21,0)</f>
        <v>0</v>
      </c>
      <c r="O21" s="2">
        <f t="shared" ref="O21:O50" si="12">ROUND(L21+N21+M21,0)</f>
        <v>0</v>
      </c>
    </row>
    <row r="22" spans="1:15" s="22" customFormat="1" ht="109.5" customHeight="1" x14ac:dyDescent="0.25">
      <c r="A22" s="29">
        <v>3</v>
      </c>
      <c r="B22" s="34" t="s">
        <v>47</v>
      </c>
      <c r="C22" s="32"/>
      <c r="D22" s="33">
        <v>1</v>
      </c>
      <c r="E22" s="33" t="s">
        <v>44</v>
      </c>
      <c r="F22" s="30"/>
      <c r="G22" s="25">
        <v>0</v>
      </c>
      <c r="H22" s="1">
        <f t="shared" si="0"/>
        <v>0</v>
      </c>
      <c r="I22" s="25">
        <v>0</v>
      </c>
      <c r="J22" s="1">
        <f t="shared" si="7"/>
        <v>0</v>
      </c>
      <c r="K22" s="1">
        <f t="shared" si="8"/>
        <v>0</v>
      </c>
      <c r="L22" s="1">
        <f t="shared" si="9"/>
        <v>0</v>
      </c>
      <c r="M22" s="1">
        <f t="shared" si="10"/>
        <v>0</v>
      </c>
      <c r="N22" s="1">
        <f t="shared" si="11"/>
        <v>0</v>
      </c>
      <c r="O22" s="2">
        <f t="shared" si="12"/>
        <v>0</v>
      </c>
    </row>
    <row r="23" spans="1:15" s="22" customFormat="1" ht="171" customHeight="1" x14ac:dyDescent="0.25">
      <c r="A23" s="29">
        <v>4</v>
      </c>
      <c r="B23" s="34" t="s">
        <v>48</v>
      </c>
      <c r="C23" s="32"/>
      <c r="D23" s="33">
        <v>1</v>
      </c>
      <c r="E23" s="33" t="s">
        <v>44</v>
      </c>
      <c r="F23" s="30"/>
      <c r="G23" s="25">
        <v>0</v>
      </c>
      <c r="H23" s="1">
        <f t="shared" si="0"/>
        <v>0</v>
      </c>
      <c r="I23" s="25">
        <v>0</v>
      </c>
      <c r="J23" s="1">
        <f t="shared" si="7"/>
        <v>0</v>
      </c>
      <c r="K23" s="1">
        <f t="shared" si="8"/>
        <v>0</v>
      </c>
      <c r="L23" s="1">
        <f t="shared" si="9"/>
        <v>0</v>
      </c>
      <c r="M23" s="1">
        <f t="shared" si="10"/>
        <v>0</v>
      </c>
      <c r="N23" s="1">
        <f t="shared" si="11"/>
        <v>0</v>
      </c>
      <c r="O23" s="2">
        <f t="shared" si="12"/>
        <v>0</v>
      </c>
    </row>
    <row r="24" spans="1:15" s="22" customFormat="1" ht="108.75" customHeight="1" x14ac:dyDescent="0.25">
      <c r="A24" s="29">
        <v>5</v>
      </c>
      <c r="B24" s="34" t="s">
        <v>49</v>
      </c>
      <c r="C24" s="32"/>
      <c r="D24" s="33">
        <v>1</v>
      </c>
      <c r="E24" s="33" t="s">
        <v>44</v>
      </c>
      <c r="F24" s="30"/>
      <c r="G24" s="25">
        <v>0</v>
      </c>
      <c r="H24" s="1">
        <f t="shared" si="0"/>
        <v>0</v>
      </c>
      <c r="I24" s="25">
        <v>0</v>
      </c>
      <c r="J24" s="1">
        <f t="shared" si="7"/>
        <v>0</v>
      </c>
      <c r="K24" s="1">
        <f t="shared" si="8"/>
        <v>0</v>
      </c>
      <c r="L24" s="1">
        <f t="shared" si="9"/>
        <v>0</v>
      </c>
      <c r="M24" s="1">
        <f t="shared" si="10"/>
        <v>0</v>
      </c>
      <c r="N24" s="1">
        <f t="shared" si="11"/>
        <v>0</v>
      </c>
      <c r="O24" s="2">
        <f t="shared" si="12"/>
        <v>0</v>
      </c>
    </row>
    <row r="25" spans="1:15" s="22" customFormat="1" ht="147.75" customHeight="1" x14ac:dyDescent="0.25">
      <c r="A25" s="29">
        <v>6</v>
      </c>
      <c r="B25" s="34" t="s">
        <v>50</v>
      </c>
      <c r="C25" s="32"/>
      <c r="D25" s="33">
        <v>3</v>
      </c>
      <c r="E25" s="33" t="s">
        <v>44</v>
      </c>
      <c r="F25" s="30"/>
      <c r="G25" s="25">
        <v>0</v>
      </c>
      <c r="H25" s="1">
        <f t="shared" si="0"/>
        <v>0</v>
      </c>
      <c r="I25" s="25">
        <v>0</v>
      </c>
      <c r="J25" s="1">
        <f t="shared" si="7"/>
        <v>0</v>
      </c>
      <c r="K25" s="1">
        <f t="shared" si="8"/>
        <v>0</v>
      </c>
      <c r="L25" s="1">
        <f t="shared" si="9"/>
        <v>0</v>
      </c>
      <c r="M25" s="1">
        <f t="shared" si="10"/>
        <v>0</v>
      </c>
      <c r="N25" s="1">
        <f t="shared" si="11"/>
        <v>0</v>
      </c>
      <c r="O25" s="2">
        <f t="shared" si="12"/>
        <v>0</v>
      </c>
    </row>
    <row r="26" spans="1:15" s="22" customFormat="1" ht="169.5" customHeight="1" x14ac:dyDescent="0.25">
      <c r="A26" s="29">
        <v>7</v>
      </c>
      <c r="B26" s="34" t="s">
        <v>51</v>
      </c>
      <c r="C26" s="32"/>
      <c r="D26" s="33">
        <v>2</v>
      </c>
      <c r="E26" s="33" t="s">
        <v>44</v>
      </c>
      <c r="F26" s="30"/>
      <c r="G26" s="25">
        <v>0</v>
      </c>
      <c r="H26" s="1">
        <f t="shared" si="0"/>
        <v>0</v>
      </c>
      <c r="I26" s="25">
        <v>0</v>
      </c>
      <c r="J26" s="1">
        <f t="shared" si="7"/>
        <v>0</v>
      </c>
      <c r="K26" s="1">
        <f t="shared" si="8"/>
        <v>0</v>
      </c>
      <c r="L26" s="1">
        <f t="shared" si="9"/>
        <v>0</v>
      </c>
      <c r="M26" s="1">
        <f t="shared" si="10"/>
        <v>0</v>
      </c>
      <c r="N26" s="1">
        <f t="shared" si="11"/>
        <v>0</v>
      </c>
      <c r="O26" s="2">
        <f t="shared" si="12"/>
        <v>0</v>
      </c>
    </row>
    <row r="27" spans="1:15" s="22" customFormat="1" ht="192.75" customHeight="1" x14ac:dyDescent="0.25">
      <c r="A27" s="29">
        <v>8</v>
      </c>
      <c r="B27" s="34" t="s">
        <v>52</v>
      </c>
      <c r="C27" s="32"/>
      <c r="D27" s="33">
        <v>1</v>
      </c>
      <c r="E27" s="33" t="s">
        <v>44</v>
      </c>
      <c r="F27" s="30"/>
      <c r="G27" s="25">
        <v>0</v>
      </c>
      <c r="H27" s="1">
        <f t="shared" si="0"/>
        <v>0</v>
      </c>
      <c r="I27" s="25">
        <v>0</v>
      </c>
      <c r="J27" s="1">
        <f t="shared" si="7"/>
        <v>0</v>
      </c>
      <c r="K27" s="1">
        <f t="shared" si="8"/>
        <v>0</v>
      </c>
      <c r="L27" s="1">
        <f t="shared" si="9"/>
        <v>0</v>
      </c>
      <c r="M27" s="1">
        <f t="shared" si="10"/>
        <v>0</v>
      </c>
      <c r="N27" s="1">
        <f t="shared" si="11"/>
        <v>0</v>
      </c>
      <c r="O27" s="2">
        <f t="shared" si="12"/>
        <v>0</v>
      </c>
    </row>
    <row r="28" spans="1:15" s="22" customFormat="1" ht="201" customHeight="1" x14ac:dyDescent="0.25">
      <c r="A28" s="29">
        <v>9</v>
      </c>
      <c r="B28" s="34" t="s">
        <v>53</v>
      </c>
      <c r="C28" s="32"/>
      <c r="D28" s="33">
        <v>1</v>
      </c>
      <c r="E28" s="33" t="s">
        <v>44</v>
      </c>
      <c r="F28" s="30"/>
      <c r="G28" s="25">
        <v>0</v>
      </c>
      <c r="H28" s="1">
        <f t="shared" si="0"/>
        <v>0</v>
      </c>
      <c r="I28" s="25">
        <v>0</v>
      </c>
      <c r="J28" s="1">
        <f t="shared" si="7"/>
        <v>0</v>
      </c>
      <c r="K28" s="1">
        <f t="shared" si="8"/>
        <v>0</v>
      </c>
      <c r="L28" s="1">
        <f t="shared" si="9"/>
        <v>0</v>
      </c>
      <c r="M28" s="1">
        <f t="shared" si="10"/>
        <v>0</v>
      </c>
      <c r="N28" s="1">
        <f t="shared" si="11"/>
        <v>0</v>
      </c>
      <c r="O28" s="2">
        <f t="shared" si="12"/>
        <v>0</v>
      </c>
    </row>
    <row r="29" spans="1:15" s="22" customFormat="1" ht="192.75" customHeight="1" x14ac:dyDescent="0.25">
      <c r="A29" s="29">
        <v>10</v>
      </c>
      <c r="B29" s="34" t="s">
        <v>54</v>
      </c>
      <c r="C29" s="32"/>
      <c r="D29" s="33">
        <v>1</v>
      </c>
      <c r="E29" s="33" t="s">
        <v>44</v>
      </c>
      <c r="F29" s="30"/>
      <c r="G29" s="25">
        <v>0</v>
      </c>
      <c r="H29" s="1">
        <f t="shared" si="0"/>
        <v>0</v>
      </c>
      <c r="I29" s="25">
        <v>0</v>
      </c>
      <c r="J29" s="1">
        <f t="shared" si="7"/>
        <v>0</v>
      </c>
      <c r="K29" s="1">
        <f t="shared" si="8"/>
        <v>0</v>
      </c>
      <c r="L29" s="1">
        <f t="shared" si="9"/>
        <v>0</v>
      </c>
      <c r="M29" s="1">
        <f t="shared" si="10"/>
        <v>0</v>
      </c>
      <c r="N29" s="1">
        <f t="shared" si="11"/>
        <v>0</v>
      </c>
      <c r="O29" s="2">
        <f t="shared" si="12"/>
        <v>0</v>
      </c>
    </row>
    <row r="30" spans="1:15" s="22" customFormat="1" ht="115.5" customHeight="1" x14ac:dyDescent="0.25">
      <c r="A30" s="29">
        <v>11</v>
      </c>
      <c r="B30" s="34" t="s">
        <v>55</v>
      </c>
      <c r="C30" s="32"/>
      <c r="D30" s="33">
        <v>1</v>
      </c>
      <c r="E30" s="33" t="s">
        <v>44</v>
      </c>
      <c r="F30" s="30"/>
      <c r="G30" s="25">
        <v>0</v>
      </c>
      <c r="H30" s="1">
        <f t="shared" si="0"/>
        <v>0</v>
      </c>
      <c r="I30" s="25">
        <v>0</v>
      </c>
      <c r="J30" s="1">
        <f t="shared" si="7"/>
        <v>0</v>
      </c>
      <c r="K30" s="1">
        <f t="shared" si="8"/>
        <v>0</v>
      </c>
      <c r="L30" s="1">
        <f t="shared" si="9"/>
        <v>0</v>
      </c>
      <c r="M30" s="1">
        <f t="shared" si="10"/>
        <v>0</v>
      </c>
      <c r="N30" s="1">
        <f t="shared" si="11"/>
        <v>0</v>
      </c>
      <c r="O30" s="2">
        <f t="shared" si="12"/>
        <v>0</v>
      </c>
    </row>
    <row r="31" spans="1:15" s="22" customFormat="1" ht="200.25" customHeight="1" x14ac:dyDescent="0.25">
      <c r="A31" s="29">
        <v>12</v>
      </c>
      <c r="B31" s="34" t="s">
        <v>56</v>
      </c>
      <c r="C31" s="32"/>
      <c r="D31" s="33">
        <v>1</v>
      </c>
      <c r="E31" s="33" t="s">
        <v>44</v>
      </c>
      <c r="F31" s="30"/>
      <c r="G31" s="25">
        <v>0</v>
      </c>
      <c r="H31" s="1">
        <f t="shared" si="0"/>
        <v>0</v>
      </c>
      <c r="I31" s="25">
        <v>0</v>
      </c>
      <c r="J31" s="1">
        <f t="shared" si="7"/>
        <v>0</v>
      </c>
      <c r="K31" s="1">
        <f t="shared" si="8"/>
        <v>0</v>
      </c>
      <c r="L31" s="1">
        <f t="shared" si="9"/>
        <v>0</v>
      </c>
      <c r="M31" s="1">
        <f t="shared" si="10"/>
        <v>0</v>
      </c>
      <c r="N31" s="1">
        <f t="shared" si="11"/>
        <v>0</v>
      </c>
      <c r="O31" s="2">
        <f t="shared" si="12"/>
        <v>0</v>
      </c>
    </row>
    <row r="32" spans="1:15" s="22" customFormat="1" ht="195" customHeight="1" x14ac:dyDescent="0.25">
      <c r="A32" s="29">
        <v>13</v>
      </c>
      <c r="B32" s="34" t="s">
        <v>57</v>
      </c>
      <c r="C32" s="32"/>
      <c r="D32" s="33">
        <v>1</v>
      </c>
      <c r="E32" s="33" t="s">
        <v>44</v>
      </c>
      <c r="F32" s="30"/>
      <c r="G32" s="25">
        <v>0</v>
      </c>
      <c r="H32" s="1">
        <f t="shared" si="0"/>
        <v>0</v>
      </c>
      <c r="I32" s="25">
        <v>0</v>
      </c>
      <c r="J32" s="1">
        <f t="shared" si="7"/>
        <v>0</v>
      </c>
      <c r="K32" s="1">
        <f t="shared" si="8"/>
        <v>0</v>
      </c>
      <c r="L32" s="1">
        <f t="shared" si="9"/>
        <v>0</v>
      </c>
      <c r="M32" s="1">
        <f t="shared" si="10"/>
        <v>0</v>
      </c>
      <c r="N32" s="1">
        <f t="shared" si="11"/>
        <v>0</v>
      </c>
      <c r="O32" s="2">
        <f t="shared" si="12"/>
        <v>0</v>
      </c>
    </row>
    <row r="33" spans="1:15" s="22" customFormat="1" ht="182.25" customHeight="1" x14ac:dyDescent="0.25">
      <c r="A33" s="29">
        <v>14</v>
      </c>
      <c r="B33" s="34" t="s">
        <v>58</v>
      </c>
      <c r="C33" s="32"/>
      <c r="D33" s="33">
        <v>1</v>
      </c>
      <c r="E33" s="33" t="s">
        <v>44</v>
      </c>
      <c r="F33" s="30"/>
      <c r="G33" s="25">
        <v>0</v>
      </c>
      <c r="H33" s="1">
        <f t="shared" si="0"/>
        <v>0</v>
      </c>
      <c r="I33" s="25">
        <v>0</v>
      </c>
      <c r="J33" s="1">
        <f t="shared" si="7"/>
        <v>0</v>
      </c>
      <c r="K33" s="1">
        <f t="shared" si="8"/>
        <v>0</v>
      </c>
      <c r="L33" s="1">
        <f t="shared" si="9"/>
        <v>0</v>
      </c>
      <c r="M33" s="1">
        <f t="shared" si="10"/>
        <v>0</v>
      </c>
      <c r="N33" s="1">
        <f t="shared" si="11"/>
        <v>0</v>
      </c>
      <c r="O33" s="2">
        <f t="shared" si="12"/>
        <v>0</v>
      </c>
    </row>
    <row r="34" spans="1:15" s="22" customFormat="1" ht="294.75" customHeight="1" x14ac:dyDescent="0.25">
      <c r="A34" s="29">
        <v>15</v>
      </c>
      <c r="B34" s="34" t="s">
        <v>59</v>
      </c>
      <c r="C34" s="32"/>
      <c r="D34" s="33">
        <v>1</v>
      </c>
      <c r="E34" s="33" t="s">
        <v>44</v>
      </c>
      <c r="F34" s="30"/>
      <c r="G34" s="25">
        <v>0</v>
      </c>
      <c r="H34" s="1">
        <f t="shared" si="0"/>
        <v>0</v>
      </c>
      <c r="I34" s="25">
        <v>0</v>
      </c>
      <c r="J34" s="1">
        <f t="shared" si="7"/>
        <v>0</v>
      </c>
      <c r="K34" s="1">
        <f t="shared" si="8"/>
        <v>0</v>
      </c>
      <c r="L34" s="1">
        <f t="shared" si="9"/>
        <v>0</v>
      </c>
      <c r="M34" s="1">
        <f t="shared" si="10"/>
        <v>0</v>
      </c>
      <c r="N34" s="1">
        <f t="shared" si="11"/>
        <v>0</v>
      </c>
      <c r="O34" s="2">
        <f t="shared" si="12"/>
        <v>0</v>
      </c>
    </row>
    <row r="35" spans="1:15" s="22" customFormat="1" ht="171" customHeight="1" x14ac:dyDescent="0.25">
      <c r="A35" s="29">
        <v>16</v>
      </c>
      <c r="B35" s="73" t="s">
        <v>60</v>
      </c>
      <c r="C35" s="32"/>
      <c r="D35" s="33">
        <v>1</v>
      </c>
      <c r="E35" s="33" t="s">
        <v>44</v>
      </c>
      <c r="F35" s="30"/>
      <c r="G35" s="25">
        <v>0</v>
      </c>
      <c r="H35" s="1">
        <f t="shared" si="0"/>
        <v>0</v>
      </c>
      <c r="I35" s="25">
        <v>0</v>
      </c>
      <c r="J35" s="1">
        <f t="shared" si="7"/>
        <v>0</v>
      </c>
      <c r="K35" s="1">
        <f t="shared" si="8"/>
        <v>0</v>
      </c>
      <c r="L35" s="1">
        <f t="shared" si="9"/>
        <v>0</v>
      </c>
      <c r="M35" s="1">
        <f t="shared" si="10"/>
        <v>0</v>
      </c>
      <c r="N35" s="1">
        <f t="shared" si="11"/>
        <v>0</v>
      </c>
      <c r="O35" s="2">
        <f t="shared" si="12"/>
        <v>0</v>
      </c>
    </row>
    <row r="36" spans="1:15" s="22" customFormat="1" ht="185.25" customHeight="1" x14ac:dyDescent="0.25">
      <c r="A36" s="29">
        <v>17</v>
      </c>
      <c r="B36" s="34" t="s">
        <v>61</v>
      </c>
      <c r="C36" s="32"/>
      <c r="D36" s="33">
        <v>1</v>
      </c>
      <c r="E36" s="33" t="s">
        <v>44</v>
      </c>
      <c r="F36" s="30"/>
      <c r="G36" s="25">
        <v>0</v>
      </c>
      <c r="H36" s="1">
        <f t="shared" si="0"/>
        <v>0</v>
      </c>
      <c r="I36" s="25">
        <v>0</v>
      </c>
      <c r="J36" s="1">
        <f t="shared" si="7"/>
        <v>0</v>
      </c>
      <c r="K36" s="1">
        <f t="shared" si="8"/>
        <v>0</v>
      </c>
      <c r="L36" s="1">
        <f t="shared" si="9"/>
        <v>0</v>
      </c>
      <c r="M36" s="1">
        <f t="shared" si="10"/>
        <v>0</v>
      </c>
      <c r="N36" s="1">
        <f t="shared" si="11"/>
        <v>0</v>
      </c>
      <c r="O36" s="2">
        <f t="shared" si="12"/>
        <v>0</v>
      </c>
    </row>
    <row r="37" spans="1:15" s="22" customFormat="1" ht="127.5" customHeight="1" x14ac:dyDescent="0.25">
      <c r="A37" s="29">
        <v>18</v>
      </c>
      <c r="B37" s="34" t="s">
        <v>62</v>
      </c>
      <c r="C37" s="32"/>
      <c r="D37" s="33">
        <v>2</v>
      </c>
      <c r="E37" s="33" t="s">
        <v>44</v>
      </c>
      <c r="F37" s="30"/>
      <c r="G37" s="25">
        <v>0</v>
      </c>
      <c r="H37" s="1">
        <f t="shared" si="0"/>
        <v>0</v>
      </c>
      <c r="I37" s="25">
        <v>0</v>
      </c>
      <c r="J37" s="1">
        <f t="shared" si="7"/>
        <v>0</v>
      </c>
      <c r="K37" s="1">
        <f t="shared" si="8"/>
        <v>0</v>
      </c>
      <c r="L37" s="1">
        <f t="shared" si="9"/>
        <v>0</v>
      </c>
      <c r="M37" s="1">
        <f t="shared" si="10"/>
        <v>0</v>
      </c>
      <c r="N37" s="1">
        <f t="shared" si="11"/>
        <v>0</v>
      </c>
      <c r="O37" s="2">
        <f t="shared" si="12"/>
        <v>0</v>
      </c>
    </row>
    <row r="38" spans="1:15" s="22" customFormat="1" ht="125.25" customHeight="1" x14ac:dyDescent="0.25">
      <c r="A38" s="29">
        <v>19</v>
      </c>
      <c r="B38" s="34" t="s">
        <v>63</v>
      </c>
      <c r="C38" s="32"/>
      <c r="D38" s="33">
        <v>3</v>
      </c>
      <c r="E38" s="33" t="s">
        <v>44</v>
      </c>
      <c r="F38" s="30"/>
      <c r="G38" s="25">
        <v>0</v>
      </c>
      <c r="H38" s="1">
        <f t="shared" si="0"/>
        <v>0</v>
      </c>
      <c r="I38" s="25">
        <v>0</v>
      </c>
      <c r="J38" s="1">
        <f t="shared" si="7"/>
        <v>0</v>
      </c>
      <c r="K38" s="1">
        <f t="shared" si="8"/>
        <v>0</v>
      </c>
      <c r="L38" s="1">
        <f t="shared" si="9"/>
        <v>0</v>
      </c>
      <c r="M38" s="1">
        <f t="shared" si="10"/>
        <v>0</v>
      </c>
      <c r="N38" s="1">
        <f t="shared" si="11"/>
        <v>0</v>
      </c>
      <c r="O38" s="2">
        <f t="shared" si="12"/>
        <v>0</v>
      </c>
    </row>
    <row r="39" spans="1:15" s="22" customFormat="1" ht="181.5" customHeight="1" x14ac:dyDescent="0.25">
      <c r="A39" s="29">
        <v>20</v>
      </c>
      <c r="B39" s="34" t="s">
        <v>64</v>
      </c>
      <c r="C39" s="32"/>
      <c r="D39" s="33">
        <v>1</v>
      </c>
      <c r="E39" s="33" t="s">
        <v>44</v>
      </c>
      <c r="F39" s="30"/>
      <c r="G39" s="25">
        <v>0</v>
      </c>
      <c r="H39" s="1">
        <f t="shared" si="0"/>
        <v>0</v>
      </c>
      <c r="I39" s="25">
        <v>0</v>
      </c>
      <c r="J39" s="1">
        <f t="shared" si="7"/>
        <v>0</v>
      </c>
      <c r="K39" s="1">
        <f t="shared" si="8"/>
        <v>0</v>
      </c>
      <c r="L39" s="1">
        <f t="shared" si="9"/>
        <v>0</v>
      </c>
      <c r="M39" s="1">
        <f t="shared" si="10"/>
        <v>0</v>
      </c>
      <c r="N39" s="1">
        <f t="shared" si="11"/>
        <v>0</v>
      </c>
      <c r="O39" s="2">
        <f t="shared" si="12"/>
        <v>0</v>
      </c>
    </row>
    <row r="40" spans="1:15" s="22" customFormat="1" ht="195.75" customHeight="1" x14ac:dyDescent="0.25">
      <c r="A40" s="29">
        <v>21</v>
      </c>
      <c r="B40" s="34" t="s">
        <v>65</v>
      </c>
      <c r="C40" s="32"/>
      <c r="D40" s="33">
        <v>1</v>
      </c>
      <c r="E40" s="33" t="s">
        <v>44</v>
      </c>
      <c r="F40" s="30"/>
      <c r="G40" s="25">
        <v>0</v>
      </c>
      <c r="H40" s="1">
        <f t="shared" si="0"/>
        <v>0</v>
      </c>
      <c r="I40" s="25">
        <v>0</v>
      </c>
      <c r="J40" s="1">
        <f t="shared" si="7"/>
        <v>0</v>
      </c>
      <c r="K40" s="1">
        <f t="shared" si="8"/>
        <v>0</v>
      </c>
      <c r="L40" s="1">
        <f t="shared" si="9"/>
        <v>0</v>
      </c>
      <c r="M40" s="1">
        <f t="shared" si="10"/>
        <v>0</v>
      </c>
      <c r="N40" s="1">
        <f t="shared" si="11"/>
        <v>0</v>
      </c>
      <c r="O40" s="2">
        <f t="shared" si="12"/>
        <v>0</v>
      </c>
    </row>
    <row r="41" spans="1:15" s="22" customFormat="1" ht="190.5" customHeight="1" x14ac:dyDescent="0.25">
      <c r="A41" s="29">
        <v>22</v>
      </c>
      <c r="B41" s="34" t="s">
        <v>66</v>
      </c>
      <c r="C41" s="32"/>
      <c r="D41" s="33">
        <v>1</v>
      </c>
      <c r="E41" s="33" t="s">
        <v>44</v>
      </c>
      <c r="F41" s="30"/>
      <c r="G41" s="25">
        <v>0</v>
      </c>
      <c r="H41" s="1">
        <f t="shared" si="0"/>
        <v>0</v>
      </c>
      <c r="I41" s="25">
        <v>0</v>
      </c>
      <c r="J41" s="1">
        <f t="shared" si="7"/>
        <v>0</v>
      </c>
      <c r="K41" s="1">
        <f t="shared" si="8"/>
        <v>0</v>
      </c>
      <c r="L41" s="1">
        <f t="shared" si="9"/>
        <v>0</v>
      </c>
      <c r="M41" s="1">
        <f t="shared" si="10"/>
        <v>0</v>
      </c>
      <c r="N41" s="1">
        <f t="shared" si="11"/>
        <v>0</v>
      </c>
      <c r="O41" s="2">
        <f t="shared" si="12"/>
        <v>0</v>
      </c>
    </row>
    <row r="42" spans="1:15" s="22" customFormat="1" ht="133.5" customHeight="1" x14ac:dyDescent="0.25">
      <c r="A42" s="29">
        <v>23</v>
      </c>
      <c r="B42" s="34" t="s">
        <v>67</v>
      </c>
      <c r="C42" s="32"/>
      <c r="D42" s="33">
        <v>1</v>
      </c>
      <c r="E42" s="33" t="s">
        <v>44</v>
      </c>
      <c r="F42" s="30"/>
      <c r="G42" s="25">
        <v>0</v>
      </c>
      <c r="H42" s="1">
        <f t="shared" si="0"/>
        <v>0</v>
      </c>
      <c r="I42" s="25">
        <v>0</v>
      </c>
      <c r="J42" s="1">
        <f t="shared" si="7"/>
        <v>0</v>
      </c>
      <c r="K42" s="1">
        <f t="shared" si="8"/>
        <v>0</v>
      </c>
      <c r="L42" s="1">
        <f t="shared" si="9"/>
        <v>0</v>
      </c>
      <c r="M42" s="1">
        <f t="shared" si="10"/>
        <v>0</v>
      </c>
      <c r="N42" s="1">
        <f t="shared" si="11"/>
        <v>0</v>
      </c>
      <c r="O42" s="2">
        <f t="shared" si="12"/>
        <v>0</v>
      </c>
    </row>
    <row r="43" spans="1:15" s="22" customFormat="1" ht="115.5" customHeight="1" x14ac:dyDescent="0.25">
      <c r="A43" s="29">
        <v>24</v>
      </c>
      <c r="B43" s="34" t="s">
        <v>68</v>
      </c>
      <c r="C43" s="32"/>
      <c r="D43" s="33">
        <v>1</v>
      </c>
      <c r="E43" s="33" t="s">
        <v>44</v>
      </c>
      <c r="F43" s="30"/>
      <c r="G43" s="25">
        <v>0</v>
      </c>
      <c r="H43" s="1">
        <f t="shared" si="0"/>
        <v>0</v>
      </c>
      <c r="I43" s="25">
        <v>0</v>
      </c>
      <c r="J43" s="1">
        <f t="shared" si="7"/>
        <v>0</v>
      </c>
      <c r="K43" s="1">
        <f t="shared" si="8"/>
        <v>0</v>
      </c>
      <c r="L43" s="1">
        <f t="shared" si="9"/>
        <v>0</v>
      </c>
      <c r="M43" s="1">
        <f t="shared" si="10"/>
        <v>0</v>
      </c>
      <c r="N43" s="1">
        <f t="shared" si="11"/>
        <v>0</v>
      </c>
      <c r="O43" s="2">
        <f t="shared" si="12"/>
        <v>0</v>
      </c>
    </row>
    <row r="44" spans="1:15" s="22" customFormat="1" ht="165" customHeight="1" x14ac:dyDescent="0.25">
      <c r="A44" s="29">
        <v>25</v>
      </c>
      <c r="B44" s="34" t="s">
        <v>69</v>
      </c>
      <c r="C44" s="32"/>
      <c r="D44" s="33">
        <v>2</v>
      </c>
      <c r="E44" s="33" t="s">
        <v>44</v>
      </c>
      <c r="F44" s="30"/>
      <c r="G44" s="25">
        <v>0</v>
      </c>
      <c r="H44" s="1">
        <f t="shared" si="0"/>
        <v>0</v>
      </c>
      <c r="I44" s="25">
        <v>0</v>
      </c>
      <c r="J44" s="1">
        <f t="shared" si="7"/>
        <v>0</v>
      </c>
      <c r="K44" s="1">
        <f t="shared" si="8"/>
        <v>0</v>
      </c>
      <c r="L44" s="1">
        <f t="shared" si="9"/>
        <v>0</v>
      </c>
      <c r="M44" s="1">
        <f t="shared" si="10"/>
        <v>0</v>
      </c>
      <c r="N44" s="1">
        <f t="shared" si="11"/>
        <v>0</v>
      </c>
      <c r="O44" s="2">
        <f t="shared" si="12"/>
        <v>0</v>
      </c>
    </row>
    <row r="45" spans="1:15" s="22" customFormat="1" ht="93.75" customHeight="1" x14ac:dyDescent="0.25">
      <c r="A45" s="29">
        <v>26</v>
      </c>
      <c r="B45" s="34" t="s">
        <v>70</v>
      </c>
      <c r="C45" s="32"/>
      <c r="D45" s="33">
        <v>2</v>
      </c>
      <c r="E45" s="33" t="s">
        <v>44</v>
      </c>
      <c r="F45" s="30"/>
      <c r="G45" s="25">
        <v>0</v>
      </c>
      <c r="H45" s="1">
        <f t="shared" si="0"/>
        <v>0</v>
      </c>
      <c r="I45" s="25">
        <v>0</v>
      </c>
      <c r="J45" s="1">
        <f t="shared" si="7"/>
        <v>0</v>
      </c>
      <c r="K45" s="1">
        <f t="shared" si="8"/>
        <v>0</v>
      </c>
      <c r="L45" s="1">
        <f t="shared" si="9"/>
        <v>0</v>
      </c>
      <c r="M45" s="1">
        <f t="shared" si="10"/>
        <v>0</v>
      </c>
      <c r="N45" s="1">
        <f t="shared" si="11"/>
        <v>0</v>
      </c>
      <c r="O45" s="2">
        <f t="shared" si="12"/>
        <v>0</v>
      </c>
    </row>
    <row r="46" spans="1:15" s="22" customFormat="1" ht="210" customHeight="1" x14ac:dyDescent="0.25">
      <c r="A46" s="29">
        <v>27</v>
      </c>
      <c r="B46" s="34" t="s">
        <v>71</v>
      </c>
      <c r="C46" s="32"/>
      <c r="D46" s="33">
        <v>5</v>
      </c>
      <c r="E46" s="33" t="s">
        <v>44</v>
      </c>
      <c r="F46" s="30"/>
      <c r="G46" s="25">
        <v>0</v>
      </c>
      <c r="H46" s="1">
        <f t="shared" si="0"/>
        <v>0</v>
      </c>
      <c r="I46" s="25">
        <v>0</v>
      </c>
      <c r="J46" s="1">
        <f t="shared" si="7"/>
        <v>0</v>
      </c>
      <c r="K46" s="1">
        <f t="shared" si="8"/>
        <v>0</v>
      </c>
      <c r="L46" s="1">
        <f t="shared" si="9"/>
        <v>0</v>
      </c>
      <c r="M46" s="1">
        <f t="shared" si="10"/>
        <v>0</v>
      </c>
      <c r="N46" s="1">
        <f t="shared" si="11"/>
        <v>0</v>
      </c>
      <c r="O46" s="2">
        <f t="shared" si="12"/>
        <v>0</v>
      </c>
    </row>
    <row r="47" spans="1:15" s="22" customFormat="1" ht="297.75" customHeight="1" x14ac:dyDescent="0.25">
      <c r="A47" s="29">
        <v>28</v>
      </c>
      <c r="B47" s="34" t="s">
        <v>72</v>
      </c>
      <c r="C47" s="32"/>
      <c r="D47" s="33">
        <v>1</v>
      </c>
      <c r="E47" s="33" t="s">
        <v>44</v>
      </c>
      <c r="F47" s="30"/>
      <c r="G47" s="25">
        <v>0</v>
      </c>
      <c r="H47" s="1">
        <f t="shared" si="0"/>
        <v>0</v>
      </c>
      <c r="I47" s="25">
        <v>0</v>
      </c>
      <c r="J47" s="1">
        <f t="shared" si="7"/>
        <v>0</v>
      </c>
      <c r="K47" s="1">
        <f t="shared" si="8"/>
        <v>0</v>
      </c>
      <c r="L47" s="1">
        <f t="shared" si="9"/>
        <v>0</v>
      </c>
      <c r="M47" s="1">
        <f t="shared" si="10"/>
        <v>0</v>
      </c>
      <c r="N47" s="1">
        <f t="shared" si="11"/>
        <v>0</v>
      </c>
      <c r="O47" s="2">
        <f t="shared" si="12"/>
        <v>0</v>
      </c>
    </row>
    <row r="48" spans="1:15" s="22" customFormat="1" ht="190.5" customHeight="1" x14ac:dyDescent="0.25">
      <c r="A48" s="29">
        <v>29</v>
      </c>
      <c r="B48" s="34" t="s">
        <v>73</v>
      </c>
      <c r="C48" s="32"/>
      <c r="D48" s="33">
        <v>1</v>
      </c>
      <c r="E48" s="33" t="s">
        <v>44</v>
      </c>
      <c r="F48" s="30"/>
      <c r="G48" s="25">
        <v>0</v>
      </c>
      <c r="H48" s="1">
        <f t="shared" si="0"/>
        <v>0</v>
      </c>
      <c r="I48" s="25">
        <v>0</v>
      </c>
      <c r="J48" s="1">
        <f t="shared" si="7"/>
        <v>0</v>
      </c>
      <c r="K48" s="1">
        <f t="shared" si="8"/>
        <v>0</v>
      </c>
      <c r="L48" s="1">
        <f t="shared" si="9"/>
        <v>0</v>
      </c>
      <c r="M48" s="1">
        <f t="shared" si="10"/>
        <v>0</v>
      </c>
      <c r="N48" s="1">
        <f t="shared" si="11"/>
        <v>0</v>
      </c>
      <c r="O48" s="2">
        <f t="shared" si="12"/>
        <v>0</v>
      </c>
    </row>
    <row r="49" spans="1:15" s="22" customFormat="1" ht="160.5" customHeight="1" x14ac:dyDescent="0.25">
      <c r="A49" s="29">
        <v>30</v>
      </c>
      <c r="B49" s="34" t="s">
        <v>74</v>
      </c>
      <c r="C49" s="32"/>
      <c r="D49" s="33">
        <v>1</v>
      </c>
      <c r="E49" s="33" t="s">
        <v>44</v>
      </c>
      <c r="F49" s="30"/>
      <c r="G49" s="25">
        <v>0</v>
      </c>
      <c r="H49" s="1">
        <f t="shared" si="0"/>
        <v>0</v>
      </c>
      <c r="I49" s="25">
        <v>0</v>
      </c>
      <c r="J49" s="1">
        <f t="shared" si="7"/>
        <v>0</v>
      </c>
      <c r="K49" s="1">
        <f t="shared" si="8"/>
        <v>0</v>
      </c>
      <c r="L49" s="1">
        <f t="shared" si="9"/>
        <v>0</v>
      </c>
      <c r="M49" s="1">
        <f t="shared" si="10"/>
        <v>0</v>
      </c>
      <c r="N49" s="1">
        <f t="shared" si="11"/>
        <v>0</v>
      </c>
      <c r="O49" s="2">
        <f t="shared" si="12"/>
        <v>0</v>
      </c>
    </row>
    <row r="50" spans="1:15" s="22" customFormat="1" ht="132.75" customHeight="1" x14ac:dyDescent="0.25">
      <c r="A50" s="29">
        <v>31</v>
      </c>
      <c r="B50" s="34" t="s">
        <v>75</v>
      </c>
      <c r="C50" s="32"/>
      <c r="D50" s="33">
        <v>1</v>
      </c>
      <c r="E50" s="33" t="s">
        <v>76</v>
      </c>
      <c r="F50" s="30"/>
      <c r="G50" s="25">
        <v>0</v>
      </c>
      <c r="H50" s="1">
        <f t="shared" si="0"/>
        <v>0</v>
      </c>
      <c r="I50" s="25">
        <v>0</v>
      </c>
      <c r="J50" s="1">
        <f t="shared" si="7"/>
        <v>0</v>
      </c>
      <c r="K50" s="1">
        <f t="shared" si="8"/>
        <v>0</v>
      </c>
      <c r="L50" s="1">
        <f t="shared" si="9"/>
        <v>0</v>
      </c>
      <c r="M50" s="1">
        <f t="shared" si="10"/>
        <v>0</v>
      </c>
      <c r="N50" s="1">
        <f t="shared" si="11"/>
        <v>0</v>
      </c>
      <c r="O50" s="2">
        <f t="shared" si="12"/>
        <v>0</v>
      </c>
    </row>
    <row r="51" spans="1:15" s="22" customFormat="1" ht="42" customHeight="1" x14ac:dyDescent="0.2">
      <c r="A51" s="31"/>
      <c r="B51" s="53"/>
      <c r="C51" s="53"/>
      <c r="D51" s="53"/>
      <c r="E51" s="53"/>
      <c r="F51" s="53"/>
      <c r="G51" s="53"/>
      <c r="H51" s="53"/>
      <c r="I51" s="53"/>
      <c r="J51" s="53"/>
      <c r="K51" s="53"/>
      <c r="L51" s="53"/>
      <c r="M51" s="54" t="s">
        <v>35</v>
      </c>
      <c r="N51" s="54"/>
      <c r="O51" s="28">
        <f>SUMIF(G:G,0%,L:L)</f>
        <v>0</v>
      </c>
    </row>
    <row r="52" spans="1:15" s="22" customFormat="1" ht="39" customHeight="1" thickBot="1" x14ac:dyDescent="0.25">
      <c r="A52" s="39" t="s">
        <v>24</v>
      </c>
      <c r="B52" s="40"/>
      <c r="C52" s="40"/>
      <c r="D52" s="40"/>
      <c r="E52" s="40"/>
      <c r="F52" s="40"/>
      <c r="G52" s="40"/>
      <c r="H52" s="40"/>
      <c r="I52" s="40"/>
      <c r="J52" s="40"/>
      <c r="K52" s="40"/>
      <c r="L52" s="40"/>
      <c r="M52" s="55" t="s">
        <v>10</v>
      </c>
      <c r="N52" s="55"/>
      <c r="O52" s="4">
        <f>SUMIF(G:G,5%,L:L)</f>
        <v>0</v>
      </c>
    </row>
    <row r="53" spans="1:15" s="22" customFormat="1" ht="37.5" customHeight="1" x14ac:dyDescent="0.2">
      <c r="A53" s="35" t="s">
        <v>42</v>
      </c>
      <c r="B53" s="36"/>
      <c r="C53" s="36"/>
      <c r="D53" s="36"/>
      <c r="E53" s="36"/>
      <c r="F53" s="36"/>
      <c r="G53" s="36"/>
      <c r="H53" s="36"/>
      <c r="I53" s="36"/>
      <c r="J53" s="36"/>
      <c r="K53" s="36"/>
      <c r="L53" s="37"/>
      <c r="M53" s="55" t="s">
        <v>11</v>
      </c>
      <c r="N53" s="55"/>
      <c r="O53" s="4">
        <f>SUMIF(G:G,19%,L:L)</f>
        <v>0</v>
      </c>
    </row>
    <row r="54" spans="1:15" s="22" customFormat="1" ht="37.5" customHeight="1" x14ac:dyDescent="0.2">
      <c r="A54" s="38"/>
      <c r="B54" s="38"/>
      <c r="C54" s="38"/>
      <c r="D54" s="38"/>
      <c r="E54" s="38"/>
      <c r="F54" s="38"/>
      <c r="G54" s="38"/>
      <c r="H54" s="38"/>
      <c r="I54" s="38"/>
      <c r="J54" s="38"/>
      <c r="K54" s="38"/>
      <c r="L54" s="38"/>
      <c r="M54" s="56" t="s">
        <v>7</v>
      </c>
      <c r="N54" s="57"/>
      <c r="O54" s="5">
        <f>SUM(O51:O53)</f>
        <v>0</v>
      </c>
    </row>
    <row r="55" spans="1:15" s="22" customFormat="1" ht="27.75" customHeight="1" x14ac:dyDescent="0.2">
      <c r="A55" s="38"/>
      <c r="B55" s="38"/>
      <c r="C55" s="38"/>
      <c r="D55" s="38"/>
      <c r="E55" s="38"/>
      <c r="F55" s="38"/>
      <c r="G55" s="38"/>
      <c r="H55" s="38"/>
      <c r="I55" s="38"/>
      <c r="J55" s="38"/>
      <c r="K55" s="38"/>
      <c r="L55" s="38"/>
      <c r="M55" s="58" t="s">
        <v>12</v>
      </c>
      <c r="N55" s="59"/>
      <c r="O55" s="6">
        <f>ROUND(O52*5%,0)</f>
        <v>0</v>
      </c>
    </row>
    <row r="56" spans="1:15" s="22" customFormat="1" ht="30" customHeight="1" x14ac:dyDescent="0.2">
      <c r="A56" s="38"/>
      <c r="B56" s="38"/>
      <c r="C56" s="38"/>
      <c r="D56" s="38"/>
      <c r="E56" s="38"/>
      <c r="F56" s="38"/>
      <c r="G56" s="38"/>
      <c r="H56" s="38"/>
      <c r="I56" s="38"/>
      <c r="J56" s="38"/>
      <c r="K56" s="38"/>
      <c r="L56" s="38"/>
      <c r="M56" s="58" t="s">
        <v>13</v>
      </c>
      <c r="N56" s="59"/>
      <c r="O56" s="4">
        <f>ROUND(O53*19%,0)</f>
        <v>0</v>
      </c>
    </row>
    <row r="57" spans="1:15" s="22" customFormat="1" ht="30" customHeight="1" x14ac:dyDescent="0.2">
      <c r="A57" s="38"/>
      <c r="B57" s="38"/>
      <c r="C57" s="38"/>
      <c r="D57" s="38"/>
      <c r="E57" s="38"/>
      <c r="F57" s="38"/>
      <c r="G57" s="38"/>
      <c r="H57" s="38"/>
      <c r="I57" s="38"/>
      <c r="J57" s="38"/>
      <c r="K57" s="38"/>
      <c r="L57" s="38"/>
      <c r="M57" s="56" t="s">
        <v>14</v>
      </c>
      <c r="N57" s="57"/>
      <c r="O57" s="5">
        <f>SUM(O55:O56)</f>
        <v>0</v>
      </c>
    </row>
    <row r="58" spans="1:15" s="22" customFormat="1" ht="30" customHeight="1" x14ac:dyDescent="0.2">
      <c r="A58" s="38"/>
      <c r="B58" s="38"/>
      <c r="C58" s="38"/>
      <c r="D58" s="38"/>
      <c r="E58" s="38"/>
      <c r="F58" s="38"/>
      <c r="G58" s="38"/>
      <c r="H58" s="38"/>
      <c r="I58" s="38"/>
      <c r="J58" s="38"/>
      <c r="K58" s="38"/>
      <c r="L58" s="38"/>
      <c r="M58" s="70" t="s">
        <v>33</v>
      </c>
      <c r="N58" s="71"/>
      <c r="O58" s="4">
        <f>SUMIF(I:I,8%,N:N)</f>
        <v>0</v>
      </c>
    </row>
    <row r="59" spans="1:15" s="22" customFormat="1" ht="37.5" customHeight="1" x14ac:dyDescent="0.2">
      <c r="A59" s="38"/>
      <c r="B59" s="38"/>
      <c r="C59" s="38"/>
      <c r="D59" s="38"/>
      <c r="E59" s="38"/>
      <c r="F59" s="38"/>
      <c r="G59" s="38"/>
      <c r="H59" s="38"/>
      <c r="I59" s="38"/>
      <c r="J59" s="38"/>
      <c r="K59" s="38"/>
      <c r="L59" s="38"/>
      <c r="M59" s="68" t="s">
        <v>32</v>
      </c>
      <c r="N59" s="69"/>
      <c r="O59" s="5">
        <f>SUM(O58)</f>
        <v>0</v>
      </c>
    </row>
    <row r="60" spans="1:15" s="22" customFormat="1" ht="59.25" customHeight="1" x14ac:dyDescent="0.2">
      <c r="A60" s="38"/>
      <c r="B60" s="38"/>
      <c r="C60" s="38"/>
      <c r="D60" s="38"/>
      <c r="E60" s="38"/>
      <c r="F60" s="38"/>
      <c r="G60" s="38"/>
      <c r="H60" s="38"/>
      <c r="I60" s="38"/>
      <c r="J60" s="38"/>
      <c r="K60" s="38"/>
      <c r="L60" s="38"/>
      <c r="M60" s="68" t="s">
        <v>15</v>
      </c>
      <c r="N60" s="69"/>
      <c r="O60" s="5">
        <f>+O54+O57+O59</f>
        <v>0</v>
      </c>
    </row>
    <row r="63" spans="1:15" x14ac:dyDescent="0.25">
      <c r="B63" s="27"/>
      <c r="C63" s="27"/>
    </row>
    <row r="64" spans="1:15" x14ac:dyDescent="0.25">
      <c r="B64" s="51"/>
      <c r="C64" s="51"/>
    </row>
    <row r="65" spans="1:3" ht="15.75" thickBot="1" x14ac:dyDescent="0.3">
      <c r="B65" s="52"/>
      <c r="C65" s="52"/>
    </row>
    <row r="66" spans="1:3" x14ac:dyDescent="0.25">
      <c r="B66" s="42" t="s">
        <v>20</v>
      </c>
      <c r="C66" s="42"/>
    </row>
    <row r="68" spans="1:3" x14ac:dyDescent="0.25">
      <c r="A68" s="23" t="s">
        <v>43</v>
      </c>
    </row>
  </sheetData>
  <sheetProtection algorithmName="SHA-512" hashValue="T99QZtm9Ha1tzjaLxWwe1Gq1Bgc/MePKct+yAIT1zBLSOs1FT4Wn6bnkKAI5fnQtwvkOJB+MmTVSR7qPCkNCHw==" saltValue="hEzCjmNH5EzPmBu9bv0Tsg==" spinCount="100000" sheet="1" selectLockedCells="1"/>
  <mergeCells count="30">
    <mergeCell ref="M57:N57"/>
    <mergeCell ref="M60:N60"/>
    <mergeCell ref="M58:N58"/>
    <mergeCell ref="M59:N59"/>
    <mergeCell ref="N2:O2"/>
    <mergeCell ref="N3:O3"/>
    <mergeCell ref="N4:O4"/>
    <mergeCell ref="N5:O5"/>
    <mergeCell ref="A2:A5"/>
    <mergeCell ref="D12:G12"/>
    <mergeCell ref="A12:B16"/>
    <mergeCell ref="B2:M2"/>
    <mergeCell ref="B3:M3"/>
    <mergeCell ref="B4:M5"/>
    <mergeCell ref="A53:L60"/>
    <mergeCell ref="A52:L52"/>
    <mergeCell ref="A10:B10"/>
    <mergeCell ref="B66:C66"/>
    <mergeCell ref="D14:G14"/>
    <mergeCell ref="D16:G16"/>
    <mergeCell ref="F10:G10"/>
    <mergeCell ref="L10:N10"/>
    <mergeCell ref="B64:C65"/>
    <mergeCell ref="B51:L51"/>
    <mergeCell ref="M51:N51"/>
    <mergeCell ref="M52:N52"/>
    <mergeCell ref="M53:N53"/>
    <mergeCell ref="M54:N54"/>
    <mergeCell ref="M55:N55"/>
    <mergeCell ref="M56:N56"/>
  </mergeCells>
  <dataValidations count="1">
    <dataValidation type="whole" allowBlank="1" showInputMessage="1" showErrorMessage="1" sqref="F20:F5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G20:G50</xm:sqref>
        </x14:dataValidation>
        <x14:dataValidation type="list" allowBlank="1" showInputMessage="1" showErrorMessage="1">
          <x14:formula1>
            <xm:f>Hoja2!$F$7:$F$8</xm:f>
          </x14:formula1>
          <xm:sqref>I20:I50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4">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purl.org/dc/terms/"/>
    <ds:schemaRef ds:uri="http://purl.org/dc/dcmitype/"/>
    <ds:schemaRef ds:uri="http://purl.org/dc/elements/1.1/"/>
    <ds:schemaRef ds:uri="http://schemas.microsoft.com/office/2006/documentManagement/types"/>
    <ds:schemaRef ds:uri="39f7a895-868e-4739-ab10-589c64175fbd"/>
    <ds:schemaRef ds:uri="632c1e4e-69c6-4d1f-81a1-009441d464e5"/>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COMPRAS UNIVERSIDAD DE CUNDINAMARCA</cp:lastModifiedBy>
  <cp:lastPrinted>2022-01-27T18:55:46Z</cp:lastPrinted>
  <dcterms:created xsi:type="dcterms:W3CDTF">2017-04-28T13:22:52Z</dcterms:created>
  <dcterms:modified xsi:type="dcterms:W3CDTF">2023-05-30T16:16:39Z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