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157 LAVADO DE TANQUES/"/>
    </mc:Choice>
  </mc:AlternateContent>
  <xr:revisionPtr revIDLastSave="78" documentId="11_5CC0905083691DCA3BD5D40FC6C1D6DD34622F8C" xr6:coauthVersionLast="47" xr6:coauthVersionMax="47" xr10:uidLastSave="{97DBA27E-E721-4944-BDB3-87390C35BF25}"/>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1" l="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21"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20" i="1" l="1"/>
  <c r="J20" i="1"/>
  <c r="L20" i="1"/>
  <c r="M20" i="1" s="1"/>
  <c r="O51" i="1"/>
  <c r="O54" i="1" s="1"/>
  <c r="N20" i="1" l="1"/>
  <c r="O20" i="1" s="1"/>
  <c r="K20" i="1"/>
  <c r="O57" i="1"/>
  <c r="O50" i="1"/>
  <c r="O58" i="1" l="1"/>
  <c r="O52" i="1" l="1"/>
  <c r="O55" i="1" l="1"/>
  <c r="O56" i="1" s="1"/>
  <c r="O53" i="1"/>
  <c r="O5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<sst xmlns="http://schemas.openxmlformats.org/spreadsheetml/2006/main" count="105" uniqueCount="75">
  <si>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</si>
  <si>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</si>
  <si>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</si>
  <si>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</si>
  <si>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</si>
  <si>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</si>
  <si>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</si>
  <si>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</si>
  <si>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</si>
  <si>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</si>
  <si>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</si>
  <si>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</si>
  <si>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</si>
  <si>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</si>
  <si>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</si>
  <si>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</si>
  <si>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</si>
  <si>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</si>
  <si>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</si>
  <si>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</si>
  <si>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</si>
  <si>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</si>
  <si>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</si>
  <si>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</si>
  <si>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</si>
  <si>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</si>
  <si>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</si>
  <si>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</si>
  <si>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</si>
  <si>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</si>
  <si>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</si>
  <si>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</si>
  <si>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</si>
  <si>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</si>
  <si>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</si>
  <si>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</si>
  <si>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</si>
  <si>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</si>
  <si>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</si>
  <si>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</si>
  <si>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</si>
  <si>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</si>
  <si>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</si>
  <si>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</si>
  <si>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</si>
  <si>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Lavado y desinfección de dos (2) tanques de 1.000 lts c/u, de almacenamiento de agua potable (tanque aéreo). Extensión de Zipaquirá</t>
  </si>
  <si>
    <t>Lavado y desinfección de un (1) tanque de 500 lts, de almacenamiento de agua potable. (tanque aéreo). Extensión de Zipaquirá.</t>
  </si>
  <si>
    <t>Lavado y desinfección de un (1) tanque de almacenamiento de agua potable de 12*4*2,5 =120 mts3 (tanque subterráneo). Extensión Chía</t>
  </si>
  <si>
    <t>Lavado y desinfección de un (1) tanque de almacenamiento de agua potable de 10,5*3,1*1,8= 59 mts3 (tanque subterráneo). Extensión Soacha</t>
  </si>
  <si>
    <t>Lavado y desinfección de un (1) tanque de almacenamiento de agua potable de 8*4*2,30= 74 mts3 (tanque subterráneo). Extensión Facatativá</t>
  </si>
  <si>
    <t>Lavado y desinfección de un (1) tanque de almacenamiento de agua potable de 5,10*3,85*2= 39 mts3 (tanque subterráneo). Extensión Facatativá</t>
  </si>
  <si>
    <t>Lavado y desinfección de un (1) tanque de almacenamiento de agua potable de 4.000 lts (tanque aéreo). Seccional Girardot</t>
  </si>
  <si>
    <t>Lavado y desinfección de un (1) tanque de almacenamiento de agua potable de 12,10*5,20*1,75=110 mts3 (tanque subterráneo). Seccional Girardot.</t>
  </si>
  <si>
    <t>Lavado y desinfección de un (1) tanque de almacenamiento de agua potable de 5,10*4,50*2,10= 48 mts3 (tanque subterráneo).Seccional Girardot.</t>
  </si>
  <si>
    <t>Lavado y desinfección de ocho (8) tanques de almacenamiento de agua potable, de 1.000 lts c/u (tanque aéreo), Ubaté y Granja el Tibar</t>
  </si>
  <si>
    <t>Lavado y desinfección de cinco (5) tanques de almacenamiento de agua potable, de 2.000 lts c/u (tanque aéreo), Ubaté y Granja el Tibar.</t>
  </si>
  <si>
    <t>Lavado y desinfección de dos (2) tanques de almacenamiento de agua potable, de 500 lts c/u (tanque aéreo), Ubaté y Granja el Tibar</t>
  </si>
  <si>
    <t>Lavado y desinfección de un (1) tanque de almacenamiento de agua potable, de 3*3*2=18 mts3 (tanque subterráneo), Ubaté y Granja el Tibar.</t>
  </si>
  <si>
    <t>Lavado y desinfección de ocho (8) tanques de almacenamiento de agua potable, de 1000 lts c/u (tanque aéreo) del CAD Fusagasugá.</t>
  </si>
  <si>
    <t>Lavado y desinfección de un (1) tanque de almacenamiento de agua potable de 6*4*2,3=55 mts3 (tanque subterráneo), sede Fusagasugá.</t>
  </si>
  <si>
    <t>Lavado y desinfección de un (1) tanque de almacenamiento de agua potable de 4,5*5,2*2=47 mts3 (tanque subterráneo), sede Fusagasugá.</t>
  </si>
  <si>
    <t>Lavado y desinfección de un (1) tanque de almacenamiento de agua potable de 5,3*8,5*2,2=99 mts3 (tanque subterráneo),sede Fusagasugá.</t>
  </si>
  <si>
    <t>Lavado y desinfección de un (1) tanque de almacenamiento de agua potable de 4*3*3,1=37 mts3 (tanque subterráneo), sede Fusagasugá.</t>
  </si>
  <si>
    <t>Lavado y desinfección de un (1) tanque de almacenamiento de agua potable de 5*7*3,1=109 mts3 (tanque subterráneo), sede Fusagasugá.</t>
  </si>
  <si>
    <t>Lavado y desinfección de un (1) tanque de almacenamiento de agua potable de 3,1*5,5*2,4=41 mts3 (tanque subterráneo),sede Fusagasugá.</t>
  </si>
  <si>
    <t>Lavado y desinfección de un (1) tanque de almacenamiento de agua potable de 2,60*7,50*3,50=68 mts3 (tanque subterráneo), sede Fusagasugá</t>
  </si>
  <si>
    <t>Lavado y desinfección de un (1) tanque de almacenamiento de agua potable de 2,60*7,50*1,70=33 mts3 (tanque subterráneo),sede Fusagasugá.</t>
  </si>
  <si>
    <t>Lavado y desinfección de un (1) tanque de almacenamiento de agua potable de 2,60*1,80*0,90=4 mts3 (tanque subterráneo),sede Fusagasugá.</t>
  </si>
  <si>
    <t>Lavado y desinfección de un (1) tanque de almacenamiento de agua potable de 6,*2,60*2=31 mts3 (tanque subterráneo), sede Fusagasugá.</t>
  </si>
  <si>
    <t>Lavado y desinfección de dos (2) tanques de almacenamiento de agua potable de 2.000 lts c/u, (tanque aéreo), Granja La Esperanza.</t>
  </si>
  <si>
    <t>Lavado y desinfección de seis (6) tanques de almacenamiento de agua potable de 1.000 lts c/u, (tanque aéreo), Granja La Esperanza</t>
  </si>
  <si>
    <t>Lavado y desinfección de un (1) tanque de almacenamiento de agua potable de 4,5*5,2*2=47 mts3 c/u, (tanque subterráneo), Granja La Esperanza.</t>
  </si>
  <si>
    <t>Lavado y desinfección de un (1) tanque de almacenamiento de agua potable de 5,3*8,5*2,2=99 mts3 c/u, (tanque subterráneo), Granja La Esperanza</t>
  </si>
  <si>
    <t>Lavado y desinfección de un (1) tanque de almacenamiento de agua potable de 2.000 lts, (tanque aéreo), Granja El Vergel.</t>
  </si>
  <si>
    <t>Análisis físico, químico y microbiológico del agua básico donde se evalúan los siguientes aspectos: Recuento de Aerobios mesófilos, Recuento Coliformes totales, Recuento Escherichia coli, dureza total, alcalinidad total, cloruros, cloro libre residual In Situ, conductividad, color, pH, turbiedad e Hierro, se deberá realizar una prueba en cada uno de los siguientes lugares: sede Fusagasugá, Seccional Girardot y Ubaté, Extensión Chía, Zipaquirá, Facatativá y Soacha, CAD, Unidades agroambientales la Esperanza, el Vergel y el Tíbar.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</si>
</sst>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6" xfId="0" applyFont="1" applyBorder="1" applyAlignment="1">
      <alignment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7"/>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6"/>
      <c r="J12" s="26"/>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6"/>
      <c r="J14" s="26"/>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68.25" customHeight="1" x14ac:dyDescent="0.2">
      <c r="A20" s="29">
        <v>1</v>
      </c>
      <c r="B20" s="73" t="s">
        <v>45</v>
      </c>
      <c r="C20" s="32"/>
      <c r="D20" s="34">
        <v>2</v>
      </c>
      <c r="E20" s="33" t="s">
        <v>44</v>
      </c>
      <c r="F20" s="30"/>
      <c r="G20" s="25">
        <v>0</v>
      </c>
      <c r="H20" s="1">
        <f t="shared" ref="H20:H49" si="0">+ROUND(F20*G20,0)</f>
        <v>0</v>
      </c>
      <c r="I20" s="25">
        <v>0</v>
      </c>
      <c r="J20" s="1">
        <f t="shared" ref="J20:J49" si="1">ROUND(F20*I20,0)</f>
        <v>0</v>
      </c>
      <c r="K20" s="1">
        <f t="shared" ref="K20:K49" si="2">ROUND(F20+H20+J20,0)</f>
        <v>0</v>
      </c>
      <c r="L20" s="1">
        <f t="shared" ref="L20:L49" si="3">ROUND(F20*D20,0)</f>
        <v>0</v>
      </c>
      <c r="M20" s="1">
        <f t="shared" ref="M20:M49" si="4">ROUND(L20*G20,0)</f>
        <v>0</v>
      </c>
      <c r="N20" s="1">
        <f t="shared" ref="N20:N49" si="5">ROUND(L20*I20,0)</f>
        <v>0</v>
      </c>
      <c r="O20" s="2">
        <f t="shared" ref="O20:O49" si="6">ROUND(L20+N20+M20,0)</f>
        <v>0</v>
      </c>
    </row>
    <row r="21" spans="1:15" s="22" customFormat="1" ht="68.25" customHeight="1" x14ac:dyDescent="0.2">
      <c r="A21" s="29">
        <v>2</v>
      </c>
      <c r="B21" s="73" t="s">
        <v>46</v>
      </c>
      <c r="C21" s="32"/>
      <c r="D21" s="34">
        <v>2</v>
      </c>
      <c r="E21" s="33" t="s">
        <v>44</v>
      </c>
      <c r="F21" s="30"/>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68.25" customHeight="1" x14ac:dyDescent="0.2">
      <c r="A22" s="29">
        <v>3</v>
      </c>
      <c r="B22" s="73" t="s">
        <v>47</v>
      </c>
      <c r="C22" s="32"/>
      <c r="D22" s="34">
        <v>2</v>
      </c>
      <c r="E22" s="33" t="s">
        <v>44</v>
      </c>
      <c r="F22" s="30"/>
      <c r="G22" s="25">
        <v>0</v>
      </c>
      <c r="H22" s="1">
        <f t="shared" si="0"/>
        <v>0</v>
      </c>
      <c r="I22" s="25">
        <v>0</v>
      </c>
      <c r="J22" s="1">
        <f t="shared" si="1"/>
        <v>0</v>
      </c>
      <c r="K22" s="1">
        <f t="shared" si="2"/>
        <v>0</v>
      </c>
      <c r="L22" s="1">
        <f t="shared" si="3"/>
        <v>0</v>
      </c>
      <c r="M22" s="1">
        <f t="shared" si="4"/>
        <v>0</v>
      </c>
      <c r="N22" s="1">
        <f t="shared" si="5"/>
        <v>0</v>
      </c>
      <c r="O22" s="2">
        <f t="shared" si="6"/>
        <v>0</v>
      </c>
    </row>
    <row r="23" spans="1:15" s="22" customFormat="1" ht="68.25" customHeight="1" x14ac:dyDescent="0.2">
      <c r="A23" s="29">
        <v>4</v>
      </c>
      <c r="B23" s="73" t="s">
        <v>48</v>
      </c>
      <c r="C23" s="32"/>
      <c r="D23" s="34">
        <v>2</v>
      </c>
      <c r="E23" s="33" t="s">
        <v>44</v>
      </c>
      <c r="F23" s="30"/>
      <c r="G23" s="25">
        <v>0</v>
      </c>
      <c r="H23" s="1">
        <f t="shared" si="0"/>
        <v>0</v>
      </c>
      <c r="I23" s="25">
        <v>0</v>
      </c>
      <c r="J23" s="1">
        <f t="shared" si="1"/>
        <v>0</v>
      </c>
      <c r="K23" s="1">
        <f t="shared" si="2"/>
        <v>0</v>
      </c>
      <c r="L23" s="1">
        <f t="shared" si="3"/>
        <v>0</v>
      </c>
      <c r="M23" s="1">
        <f t="shared" si="4"/>
        <v>0</v>
      </c>
      <c r="N23" s="1">
        <f t="shared" si="5"/>
        <v>0</v>
      </c>
      <c r="O23" s="2">
        <f t="shared" si="6"/>
        <v>0</v>
      </c>
    </row>
    <row r="24" spans="1:15" s="22" customFormat="1" ht="68.25" customHeight="1" x14ac:dyDescent="0.2">
      <c r="A24" s="29">
        <v>5</v>
      </c>
      <c r="B24" s="73" t="s">
        <v>49</v>
      </c>
      <c r="C24" s="32"/>
      <c r="D24" s="34">
        <v>2</v>
      </c>
      <c r="E24" s="33" t="s">
        <v>44</v>
      </c>
      <c r="F24" s="30"/>
      <c r="G24" s="25">
        <v>0</v>
      </c>
      <c r="H24" s="1">
        <f t="shared" si="0"/>
        <v>0</v>
      </c>
      <c r="I24" s="25">
        <v>0</v>
      </c>
      <c r="J24" s="1">
        <f t="shared" si="1"/>
        <v>0</v>
      </c>
      <c r="K24" s="1">
        <f t="shared" si="2"/>
        <v>0</v>
      </c>
      <c r="L24" s="1">
        <f t="shared" si="3"/>
        <v>0</v>
      </c>
      <c r="M24" s="1">
        <f t="shared" si="4"/>
        <v>0</v>
      </c>
      <c r="N24" s="1">
        <f t="shared" si="5"/>
        <v>0</v>
      </c>
      <c r="O24" s="2">
        <f t="shared" si="6"/>
        <v>0</v>
      </c>
    </row>
    <row r="25" spans="1:15" s="22" customFormat="1" ht="68.25" customHeight="1" x14ac:dyDescent="0.2">
      <c r="A25" s="29">
        <v>6</v>
      </c>
      <c r="B25" s="73" t="s">
        <v>50</v>
      </c>
      <c r="C25" s="32"/>
      <c r="D25" s="34">
        <v>2</v>
      </c>
      <c r="E25" s="33" t="s">
        <v>44</v>
      </c>
      <c r="F25" s="30"/>
      <c r="G25" s="25">
        <v>0</v>
      </c>
      <c r="H25" s="1">
        <f t="shared" si="0"/>
        <v>0</v>
      </c>
      <c r="I25" s="25">
        <v>0</v>
      </c>
      <c r="J25" s="1">
        <f t="shared" si="1"/>
        <v>0</v>
      </c>
      <c r="K25" s="1">
        <f t="shared" si="2"/>
        <v>0</v>
      </c>
      <c r="L25" s="1">
        <f t="shared" si="3"/>
        <v>0</v>
      </c>
      <c r="M25" s="1">
        <f t="shared" si="4"/>
        <v>0</v>
      </c>
      <c r="N25" s="1">
        <f t="shared" si="5"/>
        <v>0</v>
      </c>
      <c r="O25" s="2">
        <f t="shared" si="6"/>
        <v>0</v>
      </c>
    </row>
    <row r="26" spans="1:15" s="22" customFormat="1" ht="68.25" customHeight="1" x14ac:dyDescent="0.2">
      <c r="A26" s="29">
        <v>7</v>
      </c>
      <c r="B26" s="73" t="s">
        <v>51</v>
      </c>
      <c r="C26" s="32"/>
      <c r="D26" s="34">
        <v>2</v>
      </c>
      <c r="E26" s="33" t="s">
        <v>44</v>
      </c>
      <c r="F26" s="30"/>
      <c r="G26" s="25">
        <v>0</v>
      </c>
      <c r="H26" s="1">
        <f t="shared" si="0"/>
        <v>0</v>
      </c>
      <c r="I26" s="25">
        <v>0</v>
      </c>
      <c r="J26" s="1">
        <f t="shared" si="1"/>
        <v>0</v>
      </c>
      <c r="K26" s="1">
        <f t="shared" si="2"/>
        <v>0</v>
      </c>
      <c r="L26" s="1">
        <f t="shared" si="3"/>
        <v>0</v>
      </c>
      <c r="M26" s="1">
        <f t="shared" si="4"/>
        <v>0</v>
      </c>
      <c r="N26" s="1">
        <f t="shared" si="5"/>
        <v>0</v>
      </c>
      <c r="O26" s="2">
        <f t="shared" si="6"/>
        <v>0</v>
      </c>
    </row>
    <row r="27" spans="1:15" s="22" customFormat="1" ht="68.25" customHeight="1" x14ac:dyDescent="0.2">
      <c r="A27" s="29">
        <v>8</v>
      </c>
      <c r="B27" s="73" t="s">
        <v>52</v>
      </c>
      <c r="C27" s="32"/>
      <c r="D27" s="34">
        <v>2</v>
      </c>
      <c r="E27" s="33" t="s">
        <v>44</v>
      </c>
      <c r="F27" s="30"/>
      <c r="G27" s="25">
        <v>0</v>
      </c>
      <c r="H27" s="1">
        <f t="shared" si="0"/>
        <v>0</v>
      </c>
      <c r="I27" s="25">
        <v>0</v>
      </c>
      <c r="J27" s="1">
        <f t="shared" si="1"/>
        <v>0</v>
      </c>
      <c r="K27" s="1">
        <f t="shared" si="2"/>
        <v>0</v>
      </c>
      <c r="L27" s="1">
        <f t="shared" si="3"/>
        <v>0</v>
      </c>
      <c r="M27" s="1">
        <f t="shared" si="4"/>
        <v>0</v>
      </c>
      <c r="N27" s="1">
        <f t="shared" si="5"/>
        <v>0</v>
      </c>
      <c r="O27" s="2">
        <f t="shared" si="6"/>
        <v>0</v>
      </c>
    </row>
    <row r="28" spans="1:15" s="22" customFormat="1" ht="68.25" customHeight="1" x14ac:dyDescent="0.2">
      <c r="A28" s="29">
        <v>9</v>
      </c>
      <c r="B28" s="73" t="s">
        <v>53</v>
      </c>
      <c r="C28" s="32"/>
      <c r="D28" s="34">
        <v>2</v>
      </c>
      <c r="E28" s="33" t="s">
        <v>44</v>
      </c>
      <c r="F28" s="30"/>
      <c r="G28" s="25">
        <v>0</v>
      </c>
      <c r="H28" s="1">
        <f t="shared" si="0"/>
        <v>0</v>
      </c>
      <c r="I28" s="25">
        <v>0</v>
      </c>
      <c r="J28" s="1">
        <f t="shared" si="1"/>
        <v>0</v>
      </c>
      <c r="K28" s="1">
        <f t="shared" si="2"/>
        <v>0</v>
      </c>
      <c r="L28" s="1">
        <f t="shared" si="3"/>
        <v>0</v>
      </c>
      <c r="M28" s="1">
        <f t="shared" si="4"/>
        <v>0</v>
      </c>
      <c r="N28" s="1">
        <f t="shared" si="5"/>
        <v>0</v>
      </c>
      <c r="O28" s="2">
        <f t="shared" si="6"/>
        <v>0</v>
      </c>
    </row>
    <row r="29" spans="1:15" s="22" customFormat="1" ht="68.25" customHeight="1" x14ac:dyDescent="0.2">
      <c r="A29" s="29">
        <v>10</v>
      </c>
      <c r="B29" s="73" t="s">
        <v>54</v>
      </c>
      <c r="C29" s="32"/>
      <c r="D29" s="34">
        <v>2</v>
      </c>
      <c r="E29" s="33" t="s">
        <v>44</v>
      </c>
      <c r="F29" s="30"/>
      <c r="G29" s="25">
        <v>0</v>
      </c>
      <c r="H29" s="1">
        <f t="shared" si="0"/>
        <v>0</v>
      </c>
      <c r="I29" s="25">
        <v>0</v>
      </c>
      <c r="J29" s="1">
        <f t="shared" si="1"/>
        <v>0</v>
      </c>
      <c r="K29" s="1">
        <f t="shared" si="2"/>
        <v>0</v>
      </c>
      <c r="L29" s="1">
        <f t="shared" si="3"/>
        <v>0</v>
      </c>
      <c r="M29" s="1">
        <f t="shared" si="4"/>
        <v>0</v>
      </c>
      <c r="N29" s="1">
        <f t="shared" si="5"/>
        <v>0</v>
      </c>
      <c r="O29" s="2">
        <f t="shared" si="6"/>
        <v>0</v>
      </c>
    </row>
    <row r="30" spans="1:15" s="22" customFormat="1" ht="68.25" customHeight="1" x14ac:dyDescent="0.2">
      <c r="A30" s="29">
        <v>11</v>
      </c>
      <c r="B30" s="73" t="s">
        <v>55</v>
      </c>
      <c r="C30" s="32"/>
      <c r="D30" s="34">
        <v>2</v>
      </c>
      <c r="E30" s="33" t="s">
        <v>44</v>
      </c>
      <c r="F30" s="30"/>
      <c r="G30" s="25">
        <v>0</v>
      </c>
      <c r="H30" s="1">
        <f t="shared" si="0"/>
        <v>0</v>
      </c>
      <c r="I30" s="25">
        <v>0</v>
      </c>
      <c r="J30" s="1">
        <f t="shared" si="1"/>
        <v>0</v>
      </c>
      <c r="K30" s="1">
        <f t="shared" si="2"/>
        <v>0</v>
      </c>
      <c r="L30" s="1">
        <f t="shared" si="3"/>
        <v>0</v>
      </c>
      <c r="M30" s="1">
        <f t="shared" si="4"/>
        <v>0</v>
      </c>
      <c r="N30" s="1">
        <f t="shared" si="5"/>
        <v>0</v>
      </c>
      <c r="O30" s="2">
        <f t="shared" si="6"/>
        <v>0</v>
      </c>
    </row>
    <row r="31" spans="1:15" s="22" customFormat="1" ht="68.25" customHeight="1" x14ac:dyDescent="0.2">
      <c r="A31" s="29">
        <v>12</v>
      </c>
      <c r="B31" s="73" t="s">
        <v>56</v>
      </c>
      <c r="C31" s="32"/>
      <c r="D31" s="34">
        <v>2</v>
      </c>
      <c r="E31" s="33" t="s">
        <v>44</v>
      </c>
      <c r="F31" s="30"/>
      <c r="G31" s="25">
        <v>0</v>
      </c>
      <c r="H31" s="1">
        <f t="shared" si="0"/>
        <v>0</v>
      </c>
      <c r="I31" s="25">
        <v>0</v>
      </c>
      <c r="J31" s="1">
        <f t="shared" si="1"/>
        <v>0</v>
      </c>
      <c r="K31" s="1">
        <f t="shared" si="2"/>
        <v>0</v>
      </c>
      <c r="L31" s="1">
        <f t="shared" si="3"/>
        <v>0</v>
      </c>
      <c r="M31" s="1">
        <f t="shared" si="4"/>
        <v>0</v>
      </c>
      <c r="N31" s="1">
        <f t="shared" si="5"/>
        <v>0</v>
      </c>
      <c r="O31" s="2">
        <f t="shared" si="6"/>
        <v>0</v>
      </c>
    </row>
    <row r="32" spans="1:15" s="22" customFormat="1" ht="68.25" customHeight="1" x14ac:dyDescent="0.2">
      <c r="A32" s="29">
        <v>13</v>
      </c>
      <c r="B32" s="73" t="s">
        <v>57</v>
      </c>
      <c r="C32" s="32"/>
      <c r="D32" s="34">
        <v>2</v>
      </c>
      <c r="E32" s="33" t="s">
        <v>44</v>
      </c>
      <c r="F32" s="30"/>
      <c r="G32" s="25">
        <v>0</v>
      </c>
      <c r="H32" s="1">
        <f t="shared" si="0"/>
        <v>0</v>
      </c>
      <c r="I32" s="25">
        <v>0</v>
      </c>
      <c r="J32" s="1">
        <f t="shared" si="1"/>
        <v>0</v>
      </c>
      <c r="K32" s="1">
        <f t="shared" si="2"/>
        <v>0</v>
      </c>
      <c r="L32" s="1">
        <f t="shared" si="3"/>
        <v>0</v>
      </c>
      <c r="M32" s="1">
        <f t="shared" si="4"/>
        <v>0</v>
      </c>
      <c r="N32" s="1">
        <f t="shared" si="5"/>
        <v>0</v>
      </c>
      <c r="O32" s="2">
        <f t="shared" si="6"/>
        <v>0</v>
      </c>
    </row>
    <row r="33" spans="1:15" s="22" customFormat="1" ht="68.25" customHeight="1" x14ac:dyDescent="0.2">
      <c r="A33" s="29">
        <v>14</v>
      </c>
      <c r="B33" s="73" t="s">
        <v>58</v>
      </c>
      <c r="C33" s="32"/>
      <c r="D33" s="34">
        <v>2</v>
      </c>
      <c r="E33" s="33" t="s">
        <v>44</v>
      </c>
      <c r="F33" s="30"/>
      <c r="G33" s="25">
        <v>0</v>
      </c>
      <c r="H33" s="1">
        <f t="shared" si="0"/>
        <v>0</v>
      </c>
      <c r="I33" s="25">
        <v>0</v>
      </c>
      <c r="J33" s="1">
        <f t="shared" si="1"/>
        <v>0</v>
      </c>
      <c r="K33" s="1">
        <f t="shared" si="2"/>
        <v>0</v>
      </c>
      <c r="L33" s="1">
        <f t="shared" si="3"/>
        <v>0</v>
      </c>
      <c r="M33" s="1">
        <f t="shared" si="4"/>
        <v>0</v>
      </c>
      <c r="N33" s="1">
        <f t="shared" si="5"/>
        <v>0</v>
      </c>
      <c r="O33" s="2">
        <f t="shared" si="6"/>
        <v>0</v>
      </c>
    </row>
    <row r="34" spans="1:15" s="22" customFormat="1" ht="68.25" customHeight="1" x14ac:dyDescent="0.2">
      <c r="A34" s="29">
        <v>15</v>
      </c>
      <c r="B34" s="73" t="s">
        <v>59</v>
      </c>
      <c r="C34" s="32"/>
      <c r="D34" s="34">
        <v>2</v>
      </c>
      <c r="E34" s="33" t="s">
        <v>44</v>
      </c>
      <c r="F34" s="30"/>
      <c r="G34" s="25">
        <v>0</v>
      </c>
      <c r="H34" s="1">
        <f t="shared" si="0"/>
        <v>0</v>
      </c>
      <c r="I34" s="25">
        <v>0</v>
      </c>
      <c r="J34" s="1">
        <f t="shared" si="1"/>
        <v>0</v>
      </c>
      <c r="K34" s="1">
        <f t="shared" si="2"/>
        <v>0</v>
      </c>
      <c r="L34" s="1">
        <f t="shared" si="3"/>
        <v>0</v>
      </c>
      <c r="M34" s="1">
        <f t="shared" si="4"/>
        <v>0</v>
      </c>
      <c r="N34" s="1">
        <f t="shared" si="5"/>
        <v>0</v>
      </c>
      <c r="O34" s="2">
        <f t="shared" si="6"/>
        <v>0</v>
      </c>
    </row>
    <row r="35" spans="1:15" s="22" customFormat="1" ht="68.25" customHeight="1" x14ac:dyDescent="0.2">
      <c r="A35" s="29">
        <v>16</v>
      </c>
      <c r="B35" s="73" t="s">
        <v>60</v>
      </c>
      <c r="C35" s="32"/>
      <c r="D35" s="34">
        <v>2</v>
      </c>
      <c r="E35" s="33" t="s">
        <v>44</v>
      </c>
      <c r="F35" s="30"/>
      <c r="G35" s="25">
        <v>0</v>
      </c>
      <c r="H35" s="1">
        <f t="shared" si="0"/>
        <v>0</v>
      </c>
      <c r="I35" s="25">
        <v>0</v>
      </c>
      <c r="J35" s="1">
        <f t="shared" si="1"/>
        <v>0</v>
      </c>
      <c r="K35" s="1">
        <f t="shared" si="2"/>
        <v>0</v>
      </c>
      <c r="L35" s="1">
        <f t="shared" si="3"/>
        <v>0</v>
      </c>
      <c r="M35" s="1">
        <f t="shared" si="4"/>
        <v>0</v>
      </c>
      <c r="N35" s="1">
        <f t="shared" si="5"/>
        <v>0</v>
      </c>
      <c r="O35" s="2">
        <f t="shared" si="6"/>
        <v>0</v>
      </c>
    </row>
    <row r="36" spans="1:15" s="22" customFormat="1" ht="68.25" customHeight="1" x14ac:dyDescent="0.2">
      <c r="A36" s="29">
        <v>17</v>
      </c>
      <c r="B36" s="73" t="s">
        <v>61</v>
      </c>
      <c r="C36" s="32"/>
      <c r="D36" s="34">
        <v>2</v>
      </c>
      <c r="E36" s="33" t="s">
        <v>44</v>
      </c>
      <c r="F36" s="30"/>
      <c r="G36" s="25">
        <v>0</v>
      </c>
      <c r="H36" s="1">
        <f t="shared" si="0"/>
        <v>0</v>
      </c>
      <c r="I36" s="25">
        <v>0</v>
      </c>
      <c r="J36" s="1">
        <f t="shared" si="1"/>
        <v>0</v>
      </c>
      <c r="K36" s="1">
        <f t="shared" si="2"/>
        <v>0</v>
      </c>
      <c r="L36" s="1">
        <f t="shared" si="3"/>
        <v>0</v>
      </c>
      <c r="M36" s="1">
        <f t="shared" si="4"/>
        <v>0</v>
      </c>
      <c r="N36" s="1">
        <f t="shared" si="5"/>
        <v>0</v>
      </c>
      <c r="O36" s="2">
        <f t="shared" si="6"/>
        <v>0</v>
      </c>
    </row>
    <row r="37" spans="1:15" s="22" customFormat="1" ht="68.25" customHeight="1" x14ac:dyDescent="0.2">
      <c r="A37" s="29">
        <v>18</v>
      </c>
      <c r="B37" s="73" t="s">
        <v>62</v>
      </c>
      <c r="C37" s="32"/>
      <c r="D37" s="34">
        <v>2</v>
      </c>
      <c r="E37" s="33" t="s">
        <v>44</v>
      </c>
      <c r="F37" s="30"/>
      <c r="G37" s="25">
        <v>0</v>
      </c>
      <c r="H37" s="1">
        <f t="shared" si="0"/>
        <v>0</v>
      </c>
      <c r="I37" s="25">
        <v>0</v>
      </c>
      <c r="J37" s="1">
        <f t="shared" si="1"/>
        <v>0</v>
      </c>
      <c r="K37" s="1">
        <f t="shared" si="2"/>
        <v>0</v>
      </c>
      <c r="L37" s="1">
        <f t="shared" si="3"/>
        <v>0</v>
      </c>
      <c r="M37" s="1">
        <f t="shared" si="4"/>
        <v>0</v>
      </c>
      <c r="N37" s="1">
        <f t="shared" si="5"/>
        <v>0</v>
      </c>
      <c r="O37" s="2">
        <f t="shared" si="6"/>
        <v>0</v>
      </c>
    </row>
    <row r="38" spans="1:15" s="22" customFormat="1" ht="68.25" customHeight="1" x14ac:dyDescent="0.2">
      <c r="A38" s="29">
        <v>19</v>
      </c>
      <c r="B38" s="73" t="s">
        <v>63</v>
      </c>
      <c r="C38" s="32"/>
      <c r="D38" s="34">
        <v>2</v>
      </c>
      <c r="E38" s="33" t="s">
        <v>44</v>
      </c>
      <c r="F38" s="30"/>
      <c r="G38" s="25">
        <v>0</v>
      </c>
      <c r="H38" s="1">
        <f t="shared" si="0"/>
        <v>0</v>
      </c>
      <c r="I38" s="25">
        <v>0</v>
      </c>
      <c r="J38" s="1">
        <f t="shared" si="1"/>
        <v>0</v>
      </c>
      <c r="K38" s="1">
        <f t="shared" si="2"/>
        <v>0</v>
      </c>
      <c r="L38" s="1">
        <f t="shared" si="3"/>
        <v>0</v>
      </c>
      <c r="M38" s="1">
        <f t="shared" si="4"/>
        <v>0</v>
      </c>
      <c r="N38" s="1">
        <f t="shared" si="5"/>
        <v>0</v>
      </c>
      <c r="O38" s="2">
        <f t="shared" si="6"/>
        <v>0</v>
      </c>
    </row>
    <row r="39" spans="1:15" s="22" customFormat="1" ht="68.25" customHeight="1" x14ac:dyDescent="0.2">
      <c r="A39" s="29">
        <v>20</v>
      </c>
      <c r="B39" s="73" t="s">
        <v>64</v>
      </c>
      <c r="C39" s="32"/>
      <c r="D39" s="34">
        <v>2</v>
      </c>
      <c r="E39" s="33" t="s">
        <v>44</v>
      </c>
      <c r="F39" s="30"/>
      <c r="G39" s="25">
        <v>0</v>
      </c>
      <c r="H39" s="1">
        <f t="shared" si="0"/>
        <v>0</v>
      </c>
      <c r="I39" s="25">
        <v>0</v>
      </c>
      <c r="J39" s="1">
        <f t="shared" si="1"/>
        <v>0</v>
      </c>
      <c r="K39" s="1">
        <f t="shared" si="2"/>
        <v>0</v>
      </c>
      <c r="L39" s="1">
        <f t="shared" si="3"/>
        <v>0</v>
      </c>
      <c r="M39" s="1">
        <f t="shared" si="4"/>
        <v>0</v>
      </c>
      <c r="N39" s="1">
        <f t="shared" si="5"/>
        <v>0</v>
      </c>
      <c r="O39" s="2">
        <f t="shared" si="6"/>
        <v>0</v>
      </c>
    </row>
    <row r="40" spans="1:15" s="22" customFormat="1" ht="68.25" customHeight="1" x14ac:dyDescent="0.2">
      <c r="A40" s="29">
        <v>21</v>
      </c>
      <c r="B40" s="73" t="s">
        <v>65</v>
      </c>
      <c r="C40" s="32"/>
      <c r="D40" s="34">
        <v>2</v>
      </c>
      <c r="E40" s="33" t="s">
        <v>44</v>
      </c>
      <c r="F40" s="30"/>
      <c r="G40" s="25">
        <v>0</v>
      </c>
      <c r="H40" s="1">
        <f t="shared" si="0"/>
        <v>0</v>
      </c>
      <c r="I40" s="25">
        <v>0</v>
      </c>
      <c r="J40" s="1">
        <f t="shared" si="1"/>
        <v>0</v>
      </c>
      <c r="K40" s="1">
        <f t="shared" si="2"/>
        <v>0</v>
      </c>
      <c r="L40" s="1">
        <f t="shared" si="3"/>
        <v>0</v>
      </c>
      <c r="M40" s="1">
        <f t="shared" si="4"/>
        <v>0</v>
      </c>
      <c r="N40" s="1">
        <f t="shared" si="5"/>
        <v>0</v>
      </c>
      <c r="O40" s="2">
        <f t="shared" si="6"/>
        <v>0</v>
      </c>
    </row>
    <row r="41" spans="1:15" s="22" customFormat="1" ht="68.25" customHeight="1" x14ac:dyDescent="0.2">
      <c r="A41" s="29">
        <v>22</v>
      </c>
      <c r="B41" s="73" t="s">
        <v>66</v>
      </c>
      <c r="C41" s="32"/>
      <c r="D41" s="34">
        <v>2</v>
      </c>
      <c r="E41" s="33" t="s">
        <v>44</v>
      </c>
      <c r="F41" s="30"/>
      <c r="G41" s="25">
        <v>0</v>
      </c>
      <c r="H41" s="1">
        <f t="shared" si="0"/>
        <v>0</v>
      </c>
      <c r="I41" s="25">
        <v>0</v>
      </c>
      <c r="J41" s="1">
        <f t="shared" si="1"/>
        <v>0</v>
      </c>
      <c r="K41" s="1">
        <f t="shared" si="2"/>
        <v>0</v>
      </c>
      <c r="L41" s="1">
        <f t="shared" si="3"/>
        <v>0</v>
      </c>
      <c r="M41" s="1">
        <f t="shared" si="4"/>
        <v>0</v>
      </c>
      <c r="N41" s="1">
        <f t="shared" si="5"/>
        <v>0</v>
      </c>
      <c r="O41" s="2">
        <f t="shared" si="6"/>
        <v>0</v>
      </c>
    </row>
    <row r="42" spans="1:15" s="22" customFormat="1" ht="68.25" customHeight="1" x14ac:dyDescent="0.2">
      <c r="A42" s="29">
        <v>23</v>
      </c>
      <c r="B42" s="73" t="s">
        <v>67</v>
      </c>
      <c r="C42" s="32"/>
      <c r="D42" s="34">
        <v>2</v>
      </c>
      <c r="E42" s="33" t="s">
        <v>44</v>
      </c>
      <c r="F42" s="30"/>
      <c r="G42" s="25">
        <v>0</v>
      </c>
      <c r="H42" s="1">
        <f t="shared" si="0"/>
        <v>0</v>
      </c>
      <c r="I42" s="25">
        <v>0</v>
      </c>
      <c r="J42" s="1">
        <f t="shared" si="1"/>
        <v>0</v>
      </c>
      <c r="K42" s="1">
        <f t="shared" si="2"/>
        <v>0</v>
      </c>
      <c r="L42" s="1">
        <f t="shared" si="3"/>
        <v>0</v>
      </c>
      <c r="M42" s="1">
        <f t="shared" si="4"/>
        <v>0</v>
      </c>
      <c r="N42" s="1">
        <f t="shared" si="5"/>
        <v>0</v>
      </c>
      <c r="O42" s="2">
        <f t="shared" si="6"/>
        <v>0</v>
      </c>
    </row>
    <row r="43" spans="1:15" s="22" customFormat="1" ht="68.25" customHeight="1" x14ac:dyDescent="0.2">
      <c r="A43" s="29">
        <v>24</v>
      </c>
      <c r="B43" s="73" t="s">
        <v>68</v>
      </c>
      <c r="C43" s="32"/>
      <c r="D43" s="34">
        <v>2</v>
      </c>
      <c r="E43" s="33" t="s">
        <v>44</v>
      </c>
      <c r="F43" s="30"/>
      <c r="G43" s="25">
        <v>0</v>
      </c>
      <c r="H43" s="1">
        <f t="shared" si="0"/>
        <v>0</v>
      </c>
      <c r="I43" s="25">
        <v>0</v>
      </c>
      <c r="J43" s="1">
        <f t="shared" si="1"/>
        <v>0</v>
      </c>
      <c r="K43" s="1">
        <f t="shared" si="2"/>
        <v>0</v>
      </c>
      <c r="L43" s="1">
        <f t="shared" si="3"/>
        <v>0</v>
      </c>
      <c r="M43" s="1">
        <f t="shared" si="4"/>
        <v>0</v>
      </c>
      <c r="N43" s="1">
        <f t="shared" si="5"/>
        <v>0</v>
      </c>
      <c r="O43" s="2">
        <f t="shared" si="6"/>
        <v>0</v>
      </c>
    </row>
    <row r="44" spans="1:15" s="22" customFormat="1" ht="68.25" customHeight="1" x14ac:dyDescent="0.2">
      <c r="A44" s="29">
        <v>25</v>
      </c>
      <c r="B44" s="73" t="s">
        <v>69</v>
      </c>
      <c r="C44" s="32"/>
      <c r="D44" s="34">
        <v>2</v>
      </c>
      <c r="E44" s="33" t="s">
        <v>44</v>
      </c>
      <c r="F44" s="30"/>
      <c r="G44" s="25">
        <v>0</v>
      </c>
      <c r="H44" s="1">
        <f t="shared" si="0"/>
        <v>0</v>
      </c>
      <c r="I44" s="25">
        <v>0</v>
      </c>
      <c r="J44" s="1">
        <f t="shared" si="1"/>
        <v>0</v>
      </c>
      <c r="K44" s="1">
        <f t="shared" si="2"/>
        <v>0</v>
      </c>
      <c r="L44" s="1">
        <f t="shared" si="3"/>
        <v>0</v>
      </c>
      <c r="M44" s="1">
        <f t="shared" si="4"/>
        <v>0</v>
      </c>
      <c r="N44" s="1">
        <f t="shared" si="5"/>
        <v>0</v>
      </c>
      <c r="O44" s="2">
        <f t="shared" si="6"/>
        <v>0</v>
      </c>
    </row>
    <row r="45" spans="1:15" s="22" customFormat="1" ht="68.25" customHeight="1" x14ac:dyDescent="0.2">
      <c r="A45" s="29">
        <v>26</v>
      </c>
      <c r="B45" s="73" t="s">
        <v>70</v>
      </c>
      <c r="C45" s="32"/>
      <c r="D45" s="34">
        <v>2</v>
      </c>
      <c r="E45" s="33" t="s">
        <v>44</v>
      </c>
      <c r="F45" s="30"/>
      <c r="G45" s="25">
        <v>0</v>
      </c>
      <c r="H45" s="1">
        <f t="shared" si="0"/>
        <v>0</v>
      </c>
      <c r="I45" s="25">
        <v>0</v>
      </c>
      <c r="J45" s="1">
        <f t="shared" si="1"/>
        <v>0</v>
      </c>
      <c r="K45" s="1">
        <f t="shared" si="2"/>
        <v>0</v>
      </c>
      <c r="L45" s="1">
        <f t="shared" si="3"/>
        <v>0</v>
      </c>
      <c r="M45" s="1">
        <f t="shared" si="4"/>
        <v>0</v>
      </c>
      <c r="N45" s="1">
        <f t="shared" si="5"/>
        <v>0</v>
      </c>
      <c r="O45" s="2">
        <f t="shared" si="6"/>
        <v>0</v>
      </c>
    </row>
    <row r="46" spans="1:15" s="22" customFormat="1" ht="68.25" customHeight="1" x14ac:dyDescent="0.2">
      <c r="A46" s="29">
        <v>27</v>
      </c>
      <c r="B46" s="73" t="s">
        <v>71</v>
      </c>
      <c r="C46" s="32"/>
      <c r="D46" s="34">
        <v>2</v>
      </c>
      <c r="E46" s="33" t="s">
        <v>44</v>
      </c>
      <c r="F46" s="30"/>
      <c r="G46" s="25">
        <v>0</v>
      </c>
      <c r="H46" s="1">
        <f t="shared" si="0"/>
        <v>0</v>
      </c>
      <c r="I46" s="25">
        <v>0</v>
      </c>
      <c r="J46" s="1">
        <f t="shared" si="1"/>
        <v>0</v>
      </c>
      <c r="K46" s="1">
        <f t="shared" si="2"/>
        <v>0</v>
      </c>
      <c r="L46" s="1">
        <f t="shared" si="3"/>
        <v>0</v>
      </c>
      <c r="M46" s="1">
        <f t="shared" si="4"/>
        <v>0</v>
      </c>
      <c r="N46" s="1">
        <f t="shared" si="5"/>
        <v>0</v>
      </c>
      <c r="O46" s="2">
        <f t="shared" si="6"/>
        <v>0</v>
      </c>
    </row>
    <row r="47" spans="1:15" s="22" customFormat="1" ht="68.25" customHeight="1" x14ac:dyDescent="0.2">
      <c r="A47" s="29">
        <v>28</v>
      </c>
      <c r="B47" s="73" t="s">
        <v>72</v>
      </c>
      <c r="C47" s="32"/>
      <c r="D47" s="34">
        <v>2</v>
      </c>
      <c r="E47" s="33" t="s">
        <v>44</v>
      </c>
      <c r="F47" s="30"/>
      <c r="G47" s="25">
        <v>0</v>
      </c>
      <c r="H47" s="1">
        <f t="shared" si="0"/>
        <v>0</v>
      </c>
      <c r="I47" s="25">
        <v>0</v>
      </c>
      <c r="J47" s="1">
        <f t="shared" si="1"/>
        <v>0</v>
      </c>
      <c r="K47" s="1">
        <f t="shared" si="2"/>
        <v>0</v>
      </c>
      <c r="L47" s="1">
        <f t="shared" si="3"/>
        <v>0</v>
      </c>
      <c r="M47" s="1">
        <f t="shared" si="4"/>
        <v>0</v>
      </c>
      <c r="N47" s="1">
        <f t="shared" si="5"/>
        <v>0</v>
      </c>
      <c r="O47" s="2">
        <f t="shared" si="6"/>
        <v>0</v>
      </c>
    </row>
    <row r="48" spans="1:15" s="22" customFormat="1" ht="68.25" customHeight="1" x14ac:dyDescent="0.2">
      <c r="A48" s="29">
        <v>29</v>
      </c>
      <c r="B48" s="73" t="s">
        <v>73</v>
      </c>
      <c r="C48" s="32"/>
      <c r="D48" s="34">
        <v>2</v>
      </c>
      <c r="E48" s="33" t="s">
        <v>44</v>
      </c>
      <c r="F48" s="30"/>
      <c r="G48" s="25">
        <v>0</v>
      </c>
      <c r="H48" s="1">
        <f t="shared" si="0"/>
        <v>0</v>
      </c>
      <c r="I48" s="25">
        <v>0</v>
      </c>
      <c r="J48" s="1">
        <f t="shared" si="1"/>
        <v>0</v>
      </c>
      <c r="K48" s="1">
        <f t="shared" si="2"/>
        <v>0</v>
      </c>
      <c r="L48" s="1">
        <f t="shared" si="3"/>
        <v>0</v>
      </c>
      <c r="M48" s="1">
        <f t="shared" si="4"/>
        <v>0</v>
      </c>
      <c r="N48" s="1">
        <f t="shared" si="5"/>
        <v>0</v>
      </c>
      <c r="O48" s="2">
        <f t="shared" si="6"/>
        <v>0</v>
      </c>
    </row>
    <row r="49" spans="1:15" s="22" customFormat="1" ht="165.75" customHeight="1" x14ac:dyDescent="0.2">
      <c r="A49" s="29">
        <v>30</v>
      </c>
      <c r="B49" s="73" t="s">
        <v>74</v>
      </c>
      <c r="C49" s="32"/>
      <c r="D49" s="34">
        <v>2</v>
      </c>
      <c r="E49" s="33" t="s">
        <v>44</v>
      </c>
      <c r="F49" s="30"/>
      <c r="G49" s="25">
        <v>0</v>
      </c>
      <c r="H49" s="1">
        <f t="shared" si="0"/>
        <v>0</v>
      </c>
      <c r="I49" s="25">
        <v>0</v>
      </c>
      <c r="J49" s="1">
        <f t="shared" si="1"/>
        <v>0</v>
      </c>
      <c r="K49" s="1">
        <f t="shared" si="2"/>
        <v>0</v>
      </c>
      <c r="L49" s="1">
        <f t="shared" si="3"/>
        <v>0</v>
      </c>
      <c r="M49" s="1">
        <f t="shared" si="4"/>
        <v>0</v>
      </c>
      <c r="N49" s="1">
        <f t="shared" si="5"/>
        <v>0</v>
      </c>
      <c r="O49" s="2">
        <f t="shared" si="6"/>
        <v>0</v>
      </c>
    </row>
    <row r="50" spans="1:15" s="22" customFormat="1" ht="42" customHeight="1" x14ac:dyDescent="0.2">
      <c r="A50" s="31"/>
      <c r="B50" s="68"/>
      <c r="C50" s="68"/>
      <c r="D50" s="68"/>
      <c r="E50" s="68"/>
      <c r="F50" s="68"/>
      <c r="G50" s="68"/>
      <c r="H50" s="68"/>
      <c r="I50" s="68"/>
      <c r="J50" s="68"/>
      <c r="K50" s="68"/>
      <c r="L50" s="68"/>
      <c r="M50" s="69" t="s">
        <v>35</v>
      </c>
      <c r="N50" s="69"/>
      <c r="O50" s="28">
        <f>SUMIF(G:G,0%,L:L)</f>
        <v>0</v>
      </c>
    </row>
    <row r="51" spans="1:15" s="22" customFormat="1" ht="39" customHeight="1" thickBot="1" x14ac:dyDescent="0.25">
      <c r="A51" s="57" t="s">
        <v>24</v>
      </c>
      <c r="B51" s="58"/>
      <c r="C51" s="58"/>
      <c r="D51" s="58"/>
      <c r="E51" s="58"/>
      <c r="F51" s="58"/>
      <c r="G51" s="58"/>
      <c r="H51" s="58"/>
      <c r="I51" s="58"/>
      <c r="J51" s="58"/>
      <c r="K51" s="58"/>
      <c r="L51" s="58"/>
      <c r="M51" s="70" t="s">
        <v>10</v>
      </c>
      <c r="N51" s="70"/>
      <c r="O51" s="4">
        <f>SUMIF(G:G,5%,L:L)</f>
        <v>0</v>
      </c>
    </row>
    <row r="52" spans="1:15" s="22" customFormat="1" ht="37.5" customHeight="1" x14ac:dyDescent="0.2">
      <c r="A52" s="53" t="s">
        <v>42</v>
      </c>
      <c r="B52" s="54"/>
      <c r="C52" s="54"/>
      <c r="D52" s="54"/>
      <c r="E52" s="54"/>
      <c r="F52" s="54"/>
      <c r="G52" s="54"/>
      <c r="H52" s="54"/>
      <c r="I52" s="54"/>
      <c r="J52" s="54"/>
      <c r="K52" s="54"/>
      <c r="L52" s="55"/>
      <c r="M52" s="70" t="s">
        <v>11</v>
      </c>
      <c r="N52" s="70"/>
      <c r="O52" s="4">
        <f>SUMIF(G:G,19%,L:L)</f>
        <v>0</v>
      </c>
    </row>
    <row r="53" spans="1:15" s="22" customFormat="1" ht="37.5" customHeight="1" x14ac:dyDescent="0.2">
      <c r="A53" s="56"/>
      <c r="B53" s="56"/>
      <c r="C53" s="56"/>
      <c r="D53" s="56"/>
      <c r="E53" s="56"/>
      <c r="F53" s="56"/>
      <c r="G53" s="56"/>
      <c r="H53" s="56"/>
      <c r="I53" s="56"/>
      <c r="J53" s="56"/>
      <c r="K53" s="56"/>
      <c r="L53" s="56"/>
      <c r="M53" s="35" t="s">
        <v>7</v>
      </c>
      <c r="N53" s="36"/>
      <c r="O53" s="5">
        <f>SUM(O50:O52)</f>
        <v>0</v>
      </c>
    </row>
    <row r="54" spans="1:15" s="22" customFormat="1" ht="27.75" customHeight="1" x14ac:dyDescent="0.2">
      <c r="A54" s="56"/>
      <c r="B54" s="56"/>
      <c r="C54" s="56"/>
      <c r="D54" s="56"/>
      <c r="E54" s="56"/>
      <c r="F54" s="56"/>
      <c r="G54" s="56"/>
      <c r="H54" s="56"/>
      <c r="I54" s="56"/>
      <c r="J54" s="56"/>
      <c r="K54" s="56"/>
      <c r="L54" s="56"/>
      <c r="M54" s="71" t="s">
        <v>12</v>
      </c>
      <c r="N54" s="72"/>
      <c r="O54" s="6">
        <f>ROUND(O51*5%,0)</f>
        <v>0</v>
      </c>
    </row>
    <row r="55" spans="1:15" s="22" customFormat="1" ht="30" customHeight="1" x14ac:dyDescent="0.2">
      <c r="A55" s="56"/>
      <c r="B55" s="56"/>
      <c r="C55" s="56"/>
      <c r="D55" s="56"/>
      <c r="E55" s="56"/>
      <c r="F55" s="56"/>
      <c r="G55" s="56"/>
      <c r="H55" s="56"/>
      <c r="I55" s="56"/>
      <c r="J55" s="56"/>
      <c r="K55" s="56"/>
      <c r="L55" s="56"/>
      <c r="M55" s="71" t="s">
        <v>13</v>
      </c>
      <c r="N55" s="72"/>
      <c r="O55" s="4">
        <f>ROUND(O52*19%,0)</f>
        <v>0</v>
      </c>
    </row>
    <row r="56" spans="1:15" s="22" customFormat="1" ht="30" customHeight="1" x14ac:dyDescent="0.2">
      <c r="A56" s="56"/>
      <c r="B56" s="56"/>
      <c r="C56" s="56"/>
      <c r="D56" s="56"/>
      <c r="E56" s="56"/>
      <c r="F56" s="56"/>
      <c r="G56" s="56"/>
      <c r="H56" s="56"/>
      <c r="I56" s="56"/>
      <c r="J56" s="56"/>
      <c r="K56" s="56"/>
      <c r="L56" s="56"/>
      <c r="M56" s="35" t="s">
        <v>14</v>
      </c>
      <c r="N56" s="36"/>
      <c r="O56" s="5">
        <f>SUM(O54:O55)</f>
        <v>0</v>
      </c>
    </row>
    <row r="57" spans="1:15" s="22" customFormat="1" ht="30" customHeight="1" x14ac:dyDescent="0.2">
      <c r="A57" s="56"/>
      <c r="B57" s="56"/>
      <c r="C57" s="56"/>
      <c r="D57" s="56"/>
      <c r="E57" s="56"/>
      <c r="F57" s="56"/>
      <c r="G57" s="56"/>
      <c r="H57" s="56"/>
      <c r="I57" s="56"/>
      <c r="J57" s="56"/>
      <c r="K57" s="56"/>
      <c r="L57" s="56"/>
      <c r="M57" s="39" t="s">
        <v>33</v>
      </c>
      <c r="N57" s="40"/>
      <c r="O57" s="4">
        <f>SUMIF(I:I,8%,N:N)</f>
        <v>0</v>
      </c>
    </row>
    <row r="58" spans="1:15" s="22" customFormat="1" ht="37.5" customHeight="1" x14ac:dyDescent="0.2">
      <c r="A58" s="56"/>
      <c r="B58" s="56"/>
      <c r="C58" s="56"/>
      <c r="D58" s="56"/>
      <c r="E58" s="56"/>
      <c r="F58" s="56"/>
      <c r="G58" s="56"/>
      <c r="H58" s="56"/>
      <c r="I58" s="56"/>
      <c r="J58" s="56"/>
      <c r="K58" s="56"/>
      <c r="L58" s="56"/>
      <c r="M58" s="37" t="s">
        <v>32</v>
      </c>
      <c r="N58" s="38"/>
      <c r="O58" s="5">
        <f>SUM(O57)</f>
        <v>0</v>
      </c>
    </row>
    <row r="59" spans="1:15" s="22" customFormat="1" ht="59.25" customHeight="1" x14ac:dyDescent="0.2">
      <c r="A59" s="56"/>
      <c r="B59" s="56"/>
      <c r="C59" s="56"/>
      <c r="D59" s="56"/>
      <c r="E59" s="56"/>
      <c r="F59" s="56"/>
      <c r="G59" s="56"/>
      <c r="H59" s="56"/>
      <c r="I59" s="56"/>
      <c r="J59" s="56"/>
      <c r="K59" s="56"/>
      <c r="L59" s="56"/>
      <c r="M59" s="37" t="s">
        <v>15</v>
      </c>
      <c r="N59" s="38"/>
      <c r="O59" s="5">
        <f>+O53+O56+O58</f>
        <v>0</v>
      </c>
    </row>
    <row r="62" spans="1:15" x14ac:dyDescent="0.25">
      <c r="B62" s="27"/>
      <c r="C62" s="27"/>
    </row>
    <row r="63" spans="1:15" x14ac:dyDescent="0.25">
      <c r="B63" s="66"/>
      <c r="C63" s="66"/>
    </row>
    <row r="64" spans="1:15" ht="15.75" thickBot="1" x14ac:dyDescent="0.3">
      <c r="B64" s="67"/>
      <c r="C64" s="67"/>
    </row>
    <row r="65" spans="1:3" x14ac:dyDescent="0.25">
      <c r="B65" s="60" t="s">
        <v>20</v>
      </c>
      <c r="C65" s="60"/>
    </row>
    <row r="67" spans="1:3" x14ac:dyDescent="0.25">
      <c r="A67" s="23" t="s">
        <v>43</v>
      </c>
    </row>
  </sheetData>
  <sheetProtection algorithmName="SHA-512" hashValue="rhFmxJHUTLhWWmU/CrDZpW2rUye4UC4L3EQ2TAx/2aw7RVCWaDziNyW96UMKnPiZAZScnieNrVnlOzBvmaLIVw==" saltValue="b23fLpiTRivIkA6OFgWJow==" spinCount="100000" sheet="1" selectLockedCells="1"/>
  <mergeCells count="30">
    <mergeCell ref="A52:L59"/>
    <mergeCell ref="A51:L51"/>
    <mergeCell ref="A10:B10"/>
    <mergeCell ref="B65:C65"/>
    <mergeCell ref="D14:G14"/>
    <mergeCell ref="D16:G16"/>
    <mergeCell ref="F10:G10"/>
    <mergeCell ref="L10:N10"/>
    <mergeCell ref="B63:C64"/>
    <mergeCell ref="B50:L50"/>
    <mergeCell ref="M50:N50"/>
    <mergeCell ref="M51:N51"/>
    <mergeCell ref="M52:N52"/>
    <mergeCell ref="M53:N53"/>
    <mergeCell ref="M54:N54"/>
    <mergeCell ref="M55:N55"/>
    <mergeCell ref="A2:A5"/>
    <mergeCell ref="D12:G12"/>
    <mergeCell ref="A12:B16"/>
    <mergeCell ref="B2:M2"/>
    <mergeCell ref="B3:M3"/>
    <mergeCell ref="B4:M5"/>
    <mergeCell ref="M56:N56"/>
    <mergeCell ref="M59:N59"/>
    <mergeCell ref="M57:N57"/>
    <mergeCell ref="M58:N58"/>
    <mergeCell ref="N2:O2"/>
    <mergeCell ref="N3:O3"/>
    <mergeCell ref="N4:O4"/>
    <mergeCell ref="N5:O5"/>
  </mergeCells>
  <dataValidations count="1">
    <dataValidation type="whole" allowBlank="1" showInputMessage="1" showErrorMessage="1" sqref="F20:F49"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G20:G49</xm:sqref>
        </x14:dataValidation>
        <x14:dataValidation type="list" allowBlank="1" showInputMessage="1" showErrorMessage="1" xr:uid="{00000000-0002-0000-0000-000002000000}">
          <x14:formula1>
            <xm:f>Hoja2!$F$7:$F$8</xm:f>
          </x14:formula1>
          <xm:sqref>I20:I49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2023-05-31T20:08:15Z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