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Downloads\"/>
    </mc:Choice>
  </mc:AlternateContent>
  <bookViews>
    <workbookView xWindow="0" yWindow="0" windowWidth="9960" windowHeight="7290"/>
  </bookViews>
  <sheets>
    <sheet name="Hoja1" sheetId="1" r:id="rId1"/>
    <sheet name="Hoja2" sheetId="2" state="hidden" r:id="rId2"/>
  </sheets>
  <definedNames>
    <definedName name="_xlnm.Print_Area" localSheetId="0">Hoja1!$A$1:$O$66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 r="N26" i="1"/>
  <c r="N29" i="1"/>
  <c r="N31" i="1"/>
  <c r="N36" i="1"/>
  <c r="N38" i="1"/>
  <c r="N41" i="1"/>
  <c r="N43" i="1"/>
  <c r="N48" i="1"/>
  <c r="M24" i="1"/>
  <c r="M25" i="1"/>
  <c r="M26" i="1"/>
  <c r="M27" i="1"/>
  <c r="M31" i="1"/>
  <c r="M32" i="1"/>
  <c r="M36" i="1"/>
  <c r="M37" i="1"/>
  <c r="M38" i="1"/>
  <c r="M39" i="1"/>
  <c r="M43" i="1"/>
  <c r="M44" i="1"/>
  <c r="M48" i="1"/>
  <c r="L21" i="1"/>
  <c r="N21" i="1" s="1"/>
  <c r="L22" i="1"/>
  <c r="L23" i="1"/>
  <c r="L24" i="1"/>
  <c r="O24" i="1" s="1"/>
  <c r="L25" i="1"/>
  <c r="L26" i="1"/>
  <c r="O26" i="1" s="1"/>
  <c r="L27" i="1"/>
  <c r="N27" i="1" s="1"/>
  <c r="O27" i="1" s="1"/>
  <c r="L28" i="1"/>
  <c r="M28" i="1" s="1"/>
  <c r="L29" i="1"/>
  <c r="M29" i="1" s="1"/>
  <c r="L30" i="1"/>
  <c r="N30" i="1" s="1"/>
  <c r="L31" i="1"/>
  <c r="O31" i="1" s="1"/>
  <c r="L32" i="1"/>
  <c r="N32" i="1" s="1"/>
  <c r="L33" i="1"/>
  <c r="N33" i="1" s="1"/>
  <c r="L34" i="1"/>
  <c r="L35" i="1"/>
  <c r="L36" i="1"/>
  <c r="O36" i="1" s="1"/>
  <c r="L37" i="1"/>
  <c r="L38" i="1"/>
  <c r="O38" i="1" s="1"/>
  <c r="L39" i="1"/>
  <c r="L40" i="1"/>
  <c r="M40" i="1" s="1"/>
  <c r="L41" i="1"/>
  <c r="M41" i="1" s="1"/>
  <c r="L42" i="1"/>
  <c r="N42" i="1" s="1"/>
  <c r="L43" i="1"/>
  <c r="O43" i="1" s="1"/>
  <c r="L44" i="1"/>
  <c r="N44" i="1" s="1"/>
  <c r="L45" i="1"/>
  <c r="N45" i="1" s="1"/>
  <c r="L46" i="1"/>
  <c r="L47" i="1"/>
  <c r="L48" i="1"/>
  <c r="O48" i="1" s="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O35" i="1" l="1"/>
  <c r="O23" i="1"/>
  <c r="O46" i="1"/>
  <c r="O37" i="1"/>
  <c r="O25" i="1"/>
  <c r="O39" i="1"/>
  <c r="N40" i="1"/>
  <c r="O40" i="1" s="1"/>
  <c r="N28" i="1"/>
  <c r="O28" i="1" s="1"/>
  <c r="O44" i="1"/>
  <c r="O32" i="1"/>
  <c r="M47" i="1"/>
  <c r="M35" i="1"/>
  <c r="M23" i="1"/>
  <c r="N39" i="1"/>
  <c r="M34" i="1"/>
  <c r="M46" i="1"/>
  <c r="M22" i="1"/>
  <c r="M45" i="1"/>
  <c r="O45" i="1" s="1"/>
  <c r="M33" i="1"/>
  <c r="O33" i="1" s="1"/>
  <c r="M21" i="1"/>
  <c r="O21" i="1" s="1"/>
  <c r="N37" i="1"/>
  <c r="N25" i="1"/>
  <c r="O41" i="1"/>
  <c r="O29" i="1"/>
  <c r="N47" i="1"/>
  <c r="O47" i="1" s="1"/>
  <c r="N23" i="1"/>
  <c r="M42" i="1"/>
  <c r="O42" i="1" s="1"/>
  <c r="M30" i="1"/>
  <c r="O30" i="1" s="1"/>
  <c r="N46" i="1"/>
  <c r="N34" i="1"/>
  <c r="O34" i="1" s="1"/>
  <c r="N22" i="1"/>
  <c r="O22" i="1" s="1"/>
  <c r="N35" i="1"/>
  <c r="L20" i="1"/>
  <c r="M20" i="1" s="1"/>
  <c r="H20" i="1"/>
  <c r="J20" i="1"/>
  <c r="O50" i="1"/>
  <c r="O53" i="1" s="1"/>
  <c r="N20" i="1" l="1"/>
  <c r="O20" i="1" s="1"/>
  <c r="K20" i="1"/>
  <c r="O56" i="1"/>
  <c r="O49" i="1"/>
  <c r="O57" i="1" l="1"/>
  <c r="O51" i="1" l="1"/>
  <c r="O54" i="1" l="1"/>
  <c r="O55" i="1" s="1"/>
  <c r="O52" i="1"/>
  <c r="O5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<sst xmlns="http://schemas.openxmlformats.org/spreadsheetml/2006/main" count="103" uniqueCount="74">
  <si>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</si>
  <si>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</si>
  <si>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</si>
  <si>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</si>
  <si>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</si>
  <si>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</si>
  <si>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</si>
  <si>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</si>
  <si>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</si>
  <si>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</si>
  <si>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</si>
  <si>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</si>
  <si>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</si>
  <si>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</si>
  <si>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</si>
  <si>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</si>
  <si>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</si>
  <si>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</si>
  <si>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</si>
  <si>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</si>
  <si>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</si>
  <si>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</si>
  <si>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</si>
  <si>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</si>
  <si>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</si>
  <si>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</si>
  <si>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</si>
  <si>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</si>
  <si>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</si>
  <si>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</si>
  <si>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</si>
  <si>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</si>
  <si>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</si>
  <si>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</si>
  <si>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</si>
  <si>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</si>
  <si>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</si>
  <si>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</si>
  <si>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</si>
  <si>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</si>
  <si>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</si>
  <si>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</si>
  <si>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</si>
  <si>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</si>
  <si>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</si>
  <si>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BOTON DE PARADA DE EMERGENCIA CONTACTO 1 NO + 1 NC 4 TERMINALES HONGO ROJO CON TAPA AMARILLA MATERIAL PLASTICO Y METAL</t>
  </si>
  <si>
    <t>CABLE COAXIAL RG 6 ROLLO POR 150 m</t>
  </si>
  <si>
    <t>EXTENSION ELECTRICA ENCAUCHETADA MINIMO 15 m CALIBRE MINIMO 2 POR 14 AWG 15 A</t>
  </si>
  <si>
    <t>KIT DE BROCAS PARA PCB CNC Y FRESADORAS 10 PIEZAS de 0,1 mm a 1 mm MATERIAL CARBURO DE TUNGSTENO</t>
  </si>
  <si>
    <t>MATRIZ DE LEDS 8 POR 8 CATODO COMUN MODULO POR 4</t>
  </si>
  <si>
    <t>PANTALLA TOUCH 5 PULGADAS COMPATIBLE PARA RASPBERRY PI TERCERA SEGUNDA Y PRIMERA GENERACIÓN RESOLUCIÓN 800 X 480 HD ADMITE ENTRADA INTERFAZ HDMI</t>
  </si>
  <si>
    <t>PULSADOR DE POTENCIA CON RETORNO DE RESORTE NIVELADO REQUISITOS MINIMOS 1NA TENSION 600 v TENSION RESISTENCIA A CHOQUES 6kV CORRIENTE DE EMPLEO 3 A EN 240 V AC - 6 A EN 120 V - AC</t>
  </si>
  <si>
    <t>REGULADOR DE VOLTAJE DE 2000 VA REALES CON 8 TOMAS DE PROTECCION DE DISPOSITIVOS PERIFERICOS 4 TOMAS REGULADAS Y 4 TOMAS DE PROTECCION DE VOLTAJE REGULADOR AUTOMATICO DE ALTOS Y BAJOS VOLTAJES (PICOS DE VOLTAJE) PROTECCION INTERNET LEDS INDICADORES CAVIDAD PARA LA RECOLECCION DE CABLES</t>
  </si>
  <si>
    <t>SOLDADURA DE ESTANO DE 1 mm POR 452 gr 63/37 CON FLUX</t>
  </si>
  <si>
    <t>TUBO TERMOENCOGIBLE DE 10 mm POR 50 m</t>
  </si>
  <si>
    <t>TUBO TERMOENCOGIBLE DE 2 mm POR 50 m</t>
  </si>
  <si>
    <t>TUBO TERMOENCOGIBLE DE 6 mm POR 50 m</t>
  </si>
  <si>
    <t>TRANSFORMADOR CON TAP CENTRAL REQUISITOS MINIMOS ENTRADA DE VOLTAJE AC 110/120V SALIDAS CON TAP CENTRAL DC 12V 0 -12V SALIDA DE VOLTAJE SIN TOMAR EL TAP CENTRAL 24 VAC SALIDA DE CORRIENTE 1 A PESO APROXIMADO 420GR</t>
  </si>
  <si>
    <t>TRANSFORMADOR CON TAP CENTRAL REQUISITOS MINIMOS ENTRADA DE VOLTAJE AC 110/120V SALIDAS CON TAP CENTRAL DC 24 0 -24V SALIDA DE VOLTAJE SIN TOMAR EL TAP CENTRAL: 48 VAC SALIDA DE CORRIENTE 3A PESO APROXIMADO: 740GR</t>
  </si>
  <si>
    <t>VENTILADOR DE TORRE NEGRO 3 VELOCIDADES MINIMO 40 W 120 V INCLUYE CONTROL REMOTO TEMPORIZADOR ELECTRONICO FUNCION AUTOMATICA DE VELOCIDADES INDICADOR DE TEMPERATURA MINIMO 1 METRO DE ALTO OSCILACION HORIZONTAL SILENCIOSO</t>
  </si>
  <si>
    <t>CONVERTIDOR DC-DC TIPO BOOST STEP-UP 150W VOLTAJE DE ENTRADA ENTRE 10 V Y 32 V VOLTAJE DE SALIDA AJUSTABLE ENTRE 12 V Y 35 V</t>
  </si>
  <si>
    <t>ENCHUFE INDUSTRIAL CEE-PLUG 400 v 16 A 5 POLOS</t>
  </si>
  <si>
    <t>ENCHUFE INDUSTRIAL CEE-PLUG 400 v 16 A 4 POLOS</t>
  </si>
  <si>
    <t>EXTENSION TOMA CORRIENTE POR 6 PUERTOS CON POLO A TIERRA MINIMO 5 m POTENCIA SOPORTADA 1625 VATIOS</t>
  </si>
  <si>
    <t>INTERRUPTOR AUTOMATICO MINIMO DE 6 KA 3 POLOS POTENCIA MINIMA 30 A</t>
  </si>
  <si>
    <t>KIT DE HERRAMIENTAS DE RED INCLUYE PROBADOR DE CABLES PARA CABLE RJ11/12/RJ45 PRUEBA EN CORTO,    CIRCUITO ABIERTO Y ASIGNACIÓN DE CABLE, LED INDIVIDUAL PARA DETECCIÓN, ESCANEO INDIVIDUAL PARA CADA HILO. PINZAS PONCHADORAS RJ45 PARA PONCHAR 8P8C EN PLUG MODULAR PARA CORTAR CABLE MATERIAL DE CABECERA: ACERO MATERIAL DE MANIJA: PLASTICO PINZAS ESTILO 110 (DE IMPACTO) CON GANCHOS Y CUCHILLA PARA TERMINACIÓN DE CONECTOR 110 IDC MATERIAL: PLASTICO Y ACERO AL CARBONO PELACABLES UTP/STP HERRAMIENTA PARA CORTAR Y DESMONTAR CABLE UTP/STP PARA CABLE PLANO DE 3.2 - 9MM MÁXIMO. CON PERILLA AJUSTABLE MATERIA: PLÁSTICO + PLACA DE ACERO</t>
  </si>
  <si>
    <t>MOTOR ELECTRICO MONOFASICO REQUISITOS MINIMOS POTENCIA 1 HP  0,75 KW RPM: 1750 CARCASA: D56 (IP21) EN LAMINA DE ACERO CORRIENTE NOMINAL (A): 110V (14 A) - 220V (7 A) PESO APROXIMADO: 12 KG AISLACION CLASE F TEMPERATURA AMBIENTE: 40ºC A 1000 MSNM</t>
  </si>
  <si>
    <t>MOTORREDUCTOR TT EN L CON CAJA REDUCTORA DE PLASTICO MINIMO 220 RPM MINIMO 5V CORRIENTE NOMINAL MINIMA DE 100 mA</t>
  </si>
  <si>
    <t>PLACA DE PROGRAMACION REQUISITOS MINIMOS 2GB RAM 2 PUERTOS USB 3.0 2 PUERTOS USB 2.0. CON CHIP BROADCOM BCM2711 QUAD CORE CORTEX-A72 (ARM V8) SOC DE 64 BITS A 1.5GHZ 2.4 GHz Y 5.0 GHz IEEE 802.11AC INALÁMBRICO BLUETOOTH 5.0</t>
  </si>
  <si>
    <t>PLACA DE PROGRAMACION REQUISITOS MINIMOS CHIP CH340 CABLE USB VOLTAJE DE ENTRADA 7 v A 12 v SALIDAS PWM ENTRADAS ANALOGAS ENTRADAS Y SALIDAS DIGITALES</t>
  </si>
  <si>
    <t>TERCERA MANO FLEXIBLE SOPORTE PARA SOLDAR INCLUYE LUPA Y SOPORTE DE CAUTIN</t>
  </si>
  <si>
    <t>TOMA CEE-SOCKET 400 v 16 A 5 POLOS DE SOBREPONER TIPO IP44</t>
  </si>
  <si>
    <t>TOMA CEE-SOCKET 400 v 16 A 4 POLOS DE SOBREPONER TIPO IP44</t>
  </si>
  <si>
    <t>VENTILADOR DE TORRE PARA ESCRITORIO USB SILENCIOSO POTENCIA MINIMA 2.5 W ALTURA MAXIMA 33 CENTIMETROS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</si>
</sst>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tabSelected="1" zoomScale="85" zoomScaleNormal="85" zoomScaleSheetLayoutView="70" zoomScalePageLayoutView="55" workbookViewId="0">
      <selection activeCell="D47" sqref="D47"/>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9" t="s">
        <v>39</v>
      </c>
    </row>
    <row r="8" spans="1:15" x14ac:dyDescent="0.25">
      <c r="A8" s="9"/>
    </row>
    <row r="9" spans="1:15" x14ac:dyDescent="0.25">
      <c r="A9" s="10" t="s">
        <v>29</v>
      </c>
    </row>
    <row r="10" spans="1:15" ht="25.5" customHeight="1" x14ac:dyDescent="0.25">
      <c r="A10" s="47" t="s">
        <v>28</v>
      </c>
      <c r="B10" s="47"/>
      <c r="C10" s="11"/>
      <c r="E10" s="12" t="s">
        <v>21</v>
      </c>
      <c r="F10" s="52"/>
      <c r="G10" s="53"/>
      <c r="K10" s="13" t="s">
        <v>16</v>
      </c>
      <c r="L10" s="54"/>
      <c r="M10" s="55"/>
      <c r="N10" s="56"/>
    </row>
    <row r="11" spans="1:15" ht="15.75" thickBot="1" x14ac:dyDescent="0.3">
      <c r="A11" s="11"/>
      <c r="B11" s="26"/>
      <c r="C11" s="11"/>
      <c r="E11" s="14"/>
      <c r="F11" s="14"/>
      <c r="G11" s="14"/>
      <c r="K11" s="15"/>
      <c r="L11" s="16"/>
      <c r="M11" s="16"/>
      <c r="N11" s="16"/>
    </row>
    <row r="12" spans="1:15" ht="30.75" customHeight="1" thickBot="1" x14ac:dyDescent="0.3">
      <c r="A12" s="67" t="s">
        <v>26</v>
      </c>
      <c r="B12" s="68"/>
      <c r="C12" s="17"/>
      <c r="D12" s="49" t="s">
        <v>17</v>
      </c>
      <c r="E12" s="50"/>
      <c r="F12" s="50"/>
      <c r="G12" s="51"/>
      <c r="H12" s="5"/>
      <c r="I12" s="27"/>
      <c r="J12" s="27"/>
      <c r="K12" s="15"/>
    </row>
    <row r="13" spans="1:15" ht="15.75" thickBot="1" x14ac:dyDescent="0.3">
      <c r="A13" s="69"/>
      <c r="B13" s="70"/>
      <c r="C13" s="17"/>
      <c r="D13" s="16"/>
      <c r="E13" s="14"/>
      <c r="F13" s="14"/>
      <c r="G13" s="14"/>
      <c r="K13" s="15"/>
    </row>
    <row r="14" spans="1:15" ht="30" customHeight="1" thickBot="1" x14ac:dyDescent="0.3">
      <c r="A14" s="69"/>
      <c r="B14" s="70"/>
      <c r="C14" s="17"/>
      <c r="D14" s="49" t="s">
        <v>18</v>
      </c>
      <c r="E14" s="50"/>
      <c r="F14" s="50"/>
      <c r="G14" s="51"/>
      <c r="H14" s="5"/>
      <c r="I14" s="27"/>
      <c r="J14" s="27"/>
      <c r="K14" s="15"/>
    </row>
    <row r="15" spans="1:15" ht="18.75" customHeight="1" thickBot="1" x14ac:dyDescent="0.3">
      <c r="A15" s="69"/>
      <c r="B15" s="70"/>
      <c r="C15" s="17"/>
      <c r="E15" s="14"/>
      <c r="F15" s="14"/>
      <c r="G15" s="14"/>
      <c r="K15" s="15"/>
    </row>
    <row r="16" spans="1:15" ht="24" customHeight="1" thickBot="1" x14ac:dyDescent="0.3">
      <c r="A16" s="71"/>
      <c r="B16" s="72"/>
      <c r="C16" s="17"/>
      <c r="D16" s="49" t="s">
        <v>22</v>
      </c>
      <c r="E16" s="50"/>
      <c r="F16" s="50"/>
      <c r="G16" s="51"/>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2" customFormat="1" ht="29.25" customHeight="1" x14ac:dyDescent="0.25">
      <c r="A20" s="34">
        <v>1</v>
      </c>
      <c r="B20" s="79" t="s">
        <v>45</v>
      </c>
      <c r="C20" s="35"/>
      <c r="D20" s="80">
        <v>20</v>
      </c>
      <c r="E20" s="36" t="s">
        <v>43</v>
      </c>
      <c r="F20" s="37"/>
      <c r="G20" s="38">
        <v>0</v>
      </c>
      <c r="H20" s="39">
        <f t="shared" ref="H20:H48" si="0">+ROUND(F20*G20,0)</f>
        <v>0</v>
      </c>
      <c r="I20" s="38">
        <v>0</v>
      </c>
      <c r="J20" s="39">
        <f t="shared" ref="J20:J48" si="1">ROUND(F20*I20,0)</f>
        <v>0</v>
      </c>
      <c r="K20" s="39">
        <f t="shared" ref="K20:K48" si="2">ROUND(F20+H20+J20,0)</f>
        <v>0</v>
      </c>
      <c r="L20" s="39">
        <f>ROUND(F20*D20,0)</f>
        <v>0</v>
      </c>
      <c r="M20" s="30">
        <f>ROUND(L20*G20,0)</f>
        <v>0</v>
      </c>
      <c r="N20" s="30">
        <f t="shared" ref="N20:N48" si="3">ROUND(L20*I20,0)</f>
        <v>0</v>
      </c>
      <c r="O20" s="31">
        <f t="shared" ref="O20:O48" si="4">ROUND(L20+N20+M20,0)</f>
        <v>0</v>
      </c>
    </row>
    <row r="21" spans="1:15" s="32" customFormat="1" ht="20.25" customHeight="1" x14ac:dyDescent="0.25">
      <c r="A21" s="33">
        <v>2</v>
      </c>
      <c r="B21" s="79" t="s">
        <v>46</v>
      </c>
      <c r="C21" s="28"/>
      <c r="D21" s="80">
        <v>6</v>
      </c>
      <c r="E21" s="36" t="s">
        <v>43</v>
      </c>
      <c r="F21" s="29"/>
      <c r="G21" s="38">
        <v>0</v>
      </c>
      <c r="H21" s="39">
        <f t="shared" si="0"/>
        <v>0</v>
      </c>
      <c r="I21" s="38">
        <v>0</v>
      </c>
      <c r="J21" s="39">
        <f t="shared" si="1"/>
        <v>0</v>
      </c>
      <c r="K21" s="39">
        <f t="shared" si="2"/>
        <v>0</v>
      </c>
      <c r="L21" s="39">
        <f t="shared" ref="L21:L48" si="5">ROUND(F21*D21,0)</f>
        <v>0</v>
      </c>
      <c r="M21" s="30">
        <f t="shared" ref="M21:M48" si="6">ROUND(L21*G21,0)</f>
        <v>0</v>
      </c>
      <c r="N21" s="30">
        <f t="shared" si="3"/>
        <v>0</v>
      </c>
      <c r="O21" s="31">
        <f t="shared" si="4"/>
        <v>0</v>
      </c>
    </row>
    <row r="22" spans="1:15" s="32" customFormat="1" ht="30.75" customHeight="1" x14ac:dyDescent="0.25">
      <c r="A22" s="33">
        <v>3</v>
      </c>
      <c r="B22" s="79" t="s">
        <v>60</v>
      </c>
      <c r="C22" s="28"/>
      <c r="D22" s="80">
        <v>30</v>
      </c>
      <c r="E22" s="36" t="s">
        <v>43</v>
      </c>
      <c r="F22" s="29"/>
      <c r="G22" s="38">
        <v>0</v>
      </c>
      <c r="H22" s="39">
        <f t="shared" si="0"/>
        <v>0</v>
      </c>
      <c r="I22" s="38">
        <v>0</v>
      </c>
      <c r="J22" s="39">
        <f t="shared" si="1"/>
        <v>0</v>
      </c>
      <c r="K22" s="39">
        <f t="shared" si="2"/>
        <v>0</v>
      </c>
      <c r="L22" s="39">
        <f t="shared" si="5"/>
        <v>0</v>
      </c>
      <c r="M22" s="30">
        <f t="shared" si="6"/>
        <v>0</v>
      </c>
      <c r="N22" s="30">
        <f t="shared" si="3"/>
        <v>0</v>
      </c>
      <c r="O22" s="31">
        <f t="shared" si="4"/>
        <v>0</v>
      </c>
    </row>
    <row r="23" spans="1:15" s="32" customFormat="1" ht="42.75" customHeight="1" x14ac:dyDescent="0.25">
      <c r="A23" s="33">
        <v>4</v>
      </c>
      <c r="B23" s="79" t="s">
        <v>61</v>
      </c>
      <c r="C23" s="28"/>
      <c r="D23" s="80">
        <v>10</v>
      </c>
      <c r="E23" s="36" t="s">
        <v>43</v>
      </c>
      <c r="F23" s="29"/>
      <c r="G23" s="38">
        <v>0</v>
      </c>
      <c r="H23" s="39">
        <f t="shared" si="0"/>
        <v>0</v>
      </c>
      <c r="I23" s="38">
        <v>0</v>
      </c>
      <c r="J23" s="39">
        <f t="shared" si="1"/>
        <v>0</v>
      </c>
      <c r="K23" s="39">
        <f t="shared" si="2"/>
        <v>0</v>
      </c>
      <c r="L23" s="39">
        <f t="shared" si="5"/>
        <v>0</v>
      </c>
      <c r="M23" s="30">
        <f t="shared" si="6"/>
        <v>0</v>
      </c>
      <c r="N23" s="30">
        <f t="shared" si="3"/>
        <v>0</v>
      </c>
      <c r="O23" s="31">
        <f t="shared" si="4"/>
        <v>0</v>
      </c>
    </row>
    <row r="24" spans="1:15" s="32" customFormat="1" ht="44.25" customHeight="1" x14ac:dyDescent="0.25">
      <c r="A24" s="33">
        <v>5</v>
      </c>
      <c r="B24" s="79" t="s">
        <v>62</v>
      </c>
      <c r="C24" s="28"/>
      <c r="D24" s="80">
        <v>10</v>
      </c>
      <c r="E24" s="36" t="s">
        <v>43</v>
      </c>
      <c r="F24" s="29"/>
      <c r="G24" s="38">
        <v>0</v>
      </c>
      <c r="H24" s="39">
        <f t="shared" si="0"/>
        <v>0</v>
      </c>
      <c r="I24" s="38">
        <v>0</v>
      </c>
      <c r="J24" s="39">
        <f t="shared" si="1"/>
        <v>0</v>
      </c>
      <c r="K24" s="39">
        <f t="shared" si="2"/>
        <v>0</v>
      </c>
      <c r="L24" s="39">
        <f t="shared" si="5"/>
        <v>0</v>
      </c>
      <c r="M24" s="30">
        <f t="shared" si="6"/>
        <v>0</v>
      </c>
      <c r="N24" s="30">
        <f t="shared" si="3"/>
        <v>0</v>
      </c>
      <c r="O24" s="31">
        <f t="shared" si="4"/>
        <v>0</v>
      </c>
    </row>
    <row r="25" spans="1:15" s="32" customFormat="1" ht="33" customHeight="1" x14ac:dyDescent="0.25">
      <c r="A25" s="33">
        <v>6</v>
      </c>
      <c r="B25" s="79" t="s">
        <v>47</v>
      </c>
      <c r="C25" s="28"/>
      <c r="D25" s="80">
        <v>60</v>
      </c>
      <c r="E25" s="36" t="s">
        <v>43</v>
      </c>
      <c r="F25" s="29"/>
      <c r="G25" s="38">
        <v>0</v>
      </c>
      <c r="H25" s="39">
        <f t="shared" si="0"/>
        <v>0</v>
      </c>
      <c r="I25" s="38">
        <v>0</v>
      </c>
      <c r="J25" s="39">
        <f t="shared" si="1"/>
        <v>0</v>
      </c>
      <c r="K25" s="39">
        <f t="shared" si="2"/>
        <v>0</v>
      </c>
      <c r="L25" s="39">
        <f t="shared" si="5"/>
        <v>0</v>
      </c>
      <c r="M25" s="30">
        <f t="shared" si="6"/>
        <v>0</v>
      </c>
      <c r="N25" s="30">
        <f t="shared" si="3"/>
        <v>0</v>
      </c>
      <c r="O25" s="31">
        <f t="shared" si="4"/>
        <v>0</v>
      </c>
    </row>
    <row r="26" spans="1:15" s="32" customFormat="1" ht="42.75" customHeight="1" x14ac:dyDescent="0.25">
      <c r="A26" s="33">
        <v>7</v>
      </c>
      <c r="B26" s="79" t="s">
        <v>63</v>
      </c>
      <c r="C26" s="28"/>
      <c r="D26" s="80">
        <v>20</v>
      </c>
      <c r="E26" s="36" t="s">
        <v>43</v>
      </c>
      <c r="F26" s="29"/>
      <c r="G26" s="38">
        <v>0</v>
      </c>
      <c r="H26" s="39">
        <f t="shared" si="0"/>
        <v>0</v>
      </c>
      <c r="I26" s="38">
        <v>0</v>
      </c>
      <c r="J26" s="39">
        <f t="shared" si="1"/>
        <v>0</v>
      </c>
      <c r="K26" s="39">
        <f t="shared" si="2"/>
        <v>0</v>
      </c>
      <c r="L26" s="39">
        <f t="shared" si="5"/>
        <v>0</v>
      </c>
      <c r="M26" s="30">
        <f t="shared" si="6"/>
        <v>0</v>
      </c>
      <c r="N26" s="30">
        <f t="shared" si="3"/>
        <v>0</v>
      </c>
      <c r="O26" s="31">
        <f t="shared" si="4"/>
        <v>0</v>
      </c>
    </row>
    <row r="27" spans="1:15" s="32" customFormat="1" ht="18" customHeight="1" x14ac:dyDescent="0.25">
      <c r="A27" s="33">
        <v>8</v>
      </c>
      <c r="B27" s="79" t="s">
        <v>64</v>
      </c>
      <c r="C27" s="28"/>
      <c r="D27" s="80">
        <v>10</v>
      </c>
      <c r="E27" s="36" t="s">
        <v>43</v>
      </c>
      <c r="F27" s="29"/>
      <c r="G27" s="38">
        <v>0</v>
      </c>
      <c r="H27" s="39">
        <f t="shared" si="0"/>
        <v>0</v>
      </c>
      <c r="I27" s="38">
        <v>0</v>
      </c>
      <c r="J27" s="39">
        <f t="shared" si="1"/>
        <v>0</v>
      </c>
      <c r="K27" s="39">
        <f t="shared" si="2"/>
        <v>0</v>
      </c>
      <c r="L27" s="39">
        <f t="shared" si="5"/>
        <v>0</v>
      </c>
      <c r="M27" s="30">
        <f t="shared" si="6"/>
        <v>0</v>
      </c>
      <c r="N27" s="30">
        <f t="shared" si="3"/>
        <v>0</v>
      </c>
      <c r="O27" s="31">
        <f t="shared" si="4"/>
        <v>0</v>
      </c>
    </row>
    <row r="28" spans="1:15" s="32" customFormat="1" ht="32.25" customHeight="1" x14ac:dyDescent="0.25">
      <c r="A28" s="33">
        <v>9</v>
      </c>
      <c r="B28" s="79" t="s">
        <v>48</v>
      </c>
      <c r="C28" s="28"/>
      <c r="D28" s="80">
        <v>8</v>
      </c>
      <c r="E28" s="36" t="s">
        <v>43</v>
      </c>
      <c r="F28" s="29"/>
      <c r="G28" s="38">
        <v>0</v>
      </c>
      <c r="H28" s="39">
        <f t="shared" si="0"/>
        <v>0</v>
      </c>
      <c r="I28" s="38">
        <v>0</v>
      </c>
      <c r="J28" s="39">
        <f t="shared" si="1"/>
        <v>0</v>
      </c>
      <c r="K28" s="39">
        <f t="shared" si="2"/>
        <v>0</v>
      </c>
      <c r="L28" s="39">
        <f t="shared" si="5"/>
        <v>0</v>
      </c>
      <c r="M28" s="30">
        <f t="shared" si="6"/>
        <v>0</v>
      </c>
      <c r="N28" s="30">
        <f t="shared" si="3"/>
        <v>0</v>
      </c>
      <c r="O28" s="31">
        <f t="shared" si="4"/>
        <v>0</v>
      </c>
    </row>
    <row r="29" spans="1:15" s="32" customFormat="1" ht="143.25" customHeight="1" x14ac:dyDescent="0.25">
      <c r="A29" s="33">
        <v>10</v>
      </c>
      <c r="B29" s="79" t="s">
        <v>65</v>
      </c>
      <c r="C29" s="28"/>
      <c r="D29" s="80">
        <v>2</v>
      </c>
      <c r="E29" s="36" t="s">
        <v>43</v>
      </c>
      <c r="F29" s="29"/>
      <c r="G29" s="38">
        <v>0</v>
      </c>
      <c r="H29" s="39">
        <f t="shared" si="0"/>
        <v>0</v>
      </c>
      <c r="I29" s="38">
        <v>0</v>
      </c>
      <c r="J29" s="39">
        <f t="shared" si="1"/>
        <v>0</v>
      </c>
      <c r="K29" s="39">
        <f t="shared" si="2"/>
        <v>0</v>
      </c>
      <c r="L29" s="39">
        <f t="shared" si="5"/>
        <v>0</v>
      </c>
      <c r="M29" s="30">
        <f t="shared" si="6"/>
        <v>0</v>
      </c>
      <c r="N29" s="30">
        <f t="shared" si="3"/>
        <v>0</v>
      </c>
      <c r="O29" s="31">
        <f t="shared" si="4"/>
        <v>0</v>
      </c>
    </row>
    <row r="30" spans="1:15" s="32" customFormat="1" ht="16.5" customHeight="1" x14ac:dyDescent="0.25">
      <c r="A30" s="33">
        <v>11</v>
      </c>
      <c r="B30" s="79" t="s">
        <v>49</v>
      </c>
      <c r="C30" s="28"/>
      <c r="D30" s="80">
        <v>12</v>
      </c>
      <c r="E30" s="36" t="s">
        <v>43</v>
      </c>
      <c r="F30" s="29"/>
      <c r="G30" s="38">
        <v>0</v>
      </c>
      <c r="H30" s="39">
        <f t="shared" si="0"/>
        <v>0</v>
      </c>
      <c r="I30" s="38">
        <v>0</v>
      </c>
      <c r="J30" s="39">
        <f t="shared" si="1"/>
        <v>0</v>
      </c>
      <c r="K30" s="39">
        <f t="shared" si="2"/>
        <v>0</v>
      </c>
      <c r="L30" s="39">
        <f t="shared" si="5"/>
        <v>0</v>
      </c>
      <c r="M30" s="30">
        <f t="shared" si="6"/>
        <v>0</v>
      </c>
      <c r="N30" s="30">
        <f t="shared" si="3"/>
        <v>0</v>
      </c>
      <c r="O30" s="31">
        <f t="shared" si="4"/>
        <v>0</v>
      </c>
    </row>
    <row r="31" spans="1:15" s="32" customFormat="1" ht="116.25" customHeight="1" x14ac:dyDescent="0.25">
      <c r="A31" s="33">
        <v>12</v>
      </c>
      <c r="B31" s="79" t="s">
        <v>66</v>
      </c>
      <c r="C31" s="28"/>
      <c r="D31" s="80">
        <v>1</v>
      </c>
      <c r="E31" s="36" t="s">
        <v>43</v>
      </c>
      <c r="F31" s="29"/>
      <c r="G31" s="38">
        <v>0</v>
      </c>
      <c r="H31" s="39">
        <f t="shared" si="0"/>
        <v>0</v>
      </c>
      <c r="I31" s="38">
        <v>0</v>
      </c>
      <c r="J31" s="39">
        <f t="shared" si="1"/>
        <v>0</v>
      </c>
      <c r="K31" s="39">
        <f t="shared" si="2"/>
        <v>0</v>
      </c>
      <c r="L31" s="39">
        <f t="shared" si="5"/>
        <v>0</v>
      </c>
      <c r="M31" s="30">
        <f t="shared" si="6"/>
        <v>0</v>
      </c>
      <c r="N31" s="30">
        <f t="shared" si="3"/>
        <v>0</v>
      </c>
      <c r="O31" s="31">
        <f t="shared" si="4"/>
        <v>0</v>
      </c>
    </row>
    <row r="32" spans="1:15" s="32" customFormat="1" ht="33" customHeight="1" x14ac:dyDescent="0.25">
      <c r="A32" s="33">
        <v>13</v>
      </c>
      <c r="B32" s="79" t="s">
        <v>67</v>
      </c>
      <c r="C32" s="28"/>
      <c r="D32" s="80">
        <v>60</v>
      </c>
      <c r="E32" s="36" t="s">
        <v>43</v>
      </c>
      <c r="F32" s="29"/>
      <c r="G32" s="38">
        <v>0</v>
      </c>
      <c r="H32" s="39">
        <f t="shared" si="0"/>
        <v>0</v>
      </c>
      <c r="I32" s="38">
        <v>0</v>
      </c>
      <c r="J32" s="39">
        <f t="shared" si="1"/>
        <v>0</v>
      </c>
      <c r="K32" s="39">
        <f t="shared" si="2"/>
        <v>0</v>
      </c>
      <c r="L32" s="39">
        <f t="shared" si="5"/>
        <v>0</v>
      </c>
      <c r="M32" s="30">
        <f t="shared" si="6"/>
        <v>0</v>
      </c>
      <c r="N32" s="30">
        <f t="shared" si="3"/>
        <v>0</v>
      </c>
      <c r="O32" s="31">
        <f t="shared" si="4"/>
        <v>0</v>
      </c>
    </row>
    <row r="33" spans="1:15" s="32" customFormat="1" ht="45" customHeight="1" x14ac:dyDescent="0.25">
      <c r="A33" s="33">
        <v>14</v>
      </c>
      <c r="B33" s="79" t="s">
        <v>50</v>
      </c>
      <c r="C33" s="28"/>
      <c r="D33" s="80">
        <v>1</v>
      </c>
      <c r="E33" s="36" t="s">
        <v>43</v>
      </c>
      <c r="F33" s="29"/>
      <c r="G33" s="38">
        <v>0</v>
      </c>
      <c r="H33" s="39">
        <f t="shared" si="0"/>
        <v>0</v>
      </c>
      <c r="I33" s="38">
        <v>0</v>
      </c>
      <c r="J33" s="39">
        <f t="shared" si="1"/>
        <v>0</v>
      </c>
      <c r="K33" s="39">
        <f t="shared" si="2"/>
        <v>0</v>
      </c>
      <c r="L33" s="39">
        <f t="shared" si="5"/>
        <v>0</v>
      </c>
      <c r="M33" s="30">
        <f t="shared" si="6"/>
        <v>0</v>
      </c>
      <c r="N33" s="30">
        <f t="shared" si="3"/>
        <v>0</v>
      </c>
      <c r="O33" s="31">
        <f t="shared" si="4"/>
        <v>0</v>
      </c>
    </row>
    <row r="34" spans="1:15" s="32" customFormat="1" ht="102.75" customHeight="1" x14ac:dyDescent="0.25">
      <c r="A34" s="33">
        <v>15</v>
      </c>
      <c r="B34" s="79" t="s">
        <v>68</v>
      </c>
      <c r="C34" s="28"/>
      <c r="D34" s="80">
        <v>1</v>
      </c>
      <c r="E34" s="36" t="s">
        <v>43</v>
      </c>
      <c r="F34" s="29"/>
      <c r="G34" s="38">
        <v>0</v>
      </c>
      <c r="H34" s="39">
        <f t="shared" si="0"/>
        <v>0</v>
      </c>
      <c r="I34" s="38">
        <v>0</v>
      </c>
      <c r="J34" s="39">
        <f t="shared" si="1"/>
        <v>0</v>
      </c>
      <c r="K34" s="39">
        <f t="shared" si="2"/>
        <v>0</v>
      </c>
      <c r="L34" s="39">
        <f t="shared" si="5"/>
        <v>0</v>
      </c>
      <c r="M34" s="30">
        <f t="shared" si="6"/>
        <v>0</v>
      </c>
      <c r="N34" s="30">
        <f t="shared" si="3"/>
        <v>0</v>
      </c>
      <c r="O34" s="31">
        <f t="shared" si="4"/>
        <v>0</v>
      </c>
    </row>
    <row r="35" spans="1:15" s="32" customFormat="1" ht="57" customHeight="1" x14ac:dyDescent="0.25">
      <c r="A35" s="33">
        <v>16</v>
      </c>
      <c r="B35" s="79" t="s">
        <v>69</v>
      </c>
      <c r="C35" s="28"/>
      <c r="D35" s="80">
        <v>24</v>
      </c>
      <c r="E35" s="36" t="s">
        <v>43</v>
      </c>
      <c r="F35" s="29"/>
      <c r="G35" s="38">
        <v>0</v>
      </c>
      <c r="H35" s="39">
        <f t="shared" si="0"/>
        <v>0</v>
      </c>
      <c r="I35" s="38">
        <v>0</v>
      </c>
      <c r="J35" s="39">
        <f t="shared" si="1"/>
        <v>0</v>
      </c>
      <c r="K35" s="39">
        <f t="shared" si="2"/>
        <v>0</v>
      </c>
      <c r="L35" s="39">
        <f t="shared" si="5"/>
        <v>0</v>
      </c>
      <c r="M35" s="30">
        <f t="shared" si="6"/>
        <v>0</v>
      </c>
      <c r="N35" s="30">
        <f t="shared" si="3"/>
        <v>0</v>
      </c>
      <c r="O35" s="31">
        <f t="shared" si="4"/>
        <v>0</v>
      </c>
    </row>
    <row r="36" spans="1:15" s="32" customFormat="1" ht="45.75" customHeight="1" x14ac:dyDescent="0.25">
      <c r="A36" s="33">
        <v>17</v>
      </c>
      <c r="B36" s="79" t="s">
        <v>51</v>
      </c>
      <c r="C36" s="28"/>
      <c r="D36" s="80">
        <v>20</v>
      </c>
      <c r="E36" s="36" t="s">
        <v>43</v>
      </c>
      <c r="F36" s="29"/>
      <c r="G36" s="38">
        <v>0</v>
      </c>
      <c r="H36" s="39">
        <f t="shared" si="0"/>
        <v>0</v>
      </c>
      <c r="I36" s="38">
        <v>0</v>
      </c>
      <c r="J36" s="39">
        <f t="shared" si="1"/>
        <v>0</v>
      </c>
      <c r="K36" s="39">
        <f t="shared" si="2"/>
        <v>0</v>
      </c>
      <c r="L36" s="39">
        <f t="shared" si="5"/>
        <v>0</v>
      </c>
      <c r="M36" s="30">
        <f t="shared" si="6"/>
        <v>0</v>
      </c>
      <c r="N36" s="30">
        <f t="shared" si="3"/>
        <v>0</v>
      </c>
      <c r="O36" s="31">
        <f t="shared" si="4"/>
        <v>0</v>
      </c>
    </row>
    <row r="37" spans="1:15" s="32" customFormat="1" ht="72.75" customHeight="1" x14ac:dyDescent="0.25">
      <c r="A37" s="33">
        <v>18</v>
      </c>
      <c r="B37" s="79" t="s">
        <v>52</v>
      </c>
      <c r="C37" s="28"/>
      <c r="D37" s="80">
        <v>59</v>
      </c>
      <c r="E37" s="36" t="s">
        <v>43</v>
      </c>
      <c r="F37" s="29"/>
      <c r="G37" s="38">
        <v>0</v>
      </c>
      <c r="H37" s="39">
        <f t="shared" si="0"/>
        <v>0</v>
      </c>
      <c r="I37" s="38">
        <v>0</v>
      </c>
      <c r="J37" s="39">
        <f t="shared" si="1"/>
        <v>0</v>
      </c>
      <c r="K37" s="39">
        <f t="shared" si="2"/>
        <v>0</v>
      </c>
      <c r="L37" s="39">
        <f t="shared" si="5"/>
        <v>0</v>
      </c>
      <c r="M37" s="30">
        <f t="shared" si="6"/>
        <v>0</v>
      </c>
      <c r="N37" s="30">
        <f t="shared" si="3"/>
        <v>0</v>
      </c>
      <c r="O37" s="31">
        <f t="shared" si="4"/>
        <v>0</v>
      </c>
    </row>
    <row r="38" spans="1:15" s="32" customFormat="1" ht="17.25" customHeight="1" x14ac:dyDescent="0.25">
      <c r="A38" s="33">
        <v>19</v>
      </c>
      <c r="B38" s="79" t="s">
        <v>53</v>
      </c>
      <c r="C38" s="28"/>
      <c r="D38" s="80">
        <v>8</v>
      </c>
      <c r="E38" s="36" t="s">
        <v>43</v>
      </c>
      <c r="F38" s="29"/>
      <c r="G38" s="38">
        <v>0</v>
      </c>
      <c r="H38" s="39">
        <f t="shared" si="0"/>
        <v>0</v>
      </c>
      <c r="I38" s="38">
        <v>0</v>
      </c>
      <c r="J38" s="39">
        <f t="shared" si="1"/>
        <v>0</v>
      </c>
      <c r="K38" s="39">
        <f t="shared" si="2"/>
        <v>0</v>
      </c>
      <c r="L38" s="39">
        <f t="shared" si="5"/>
        <v>0</v>
      </c>
      <c r="M38" s="30">
        <f t="shared" si="6"/>
        <v>0</v>
      </c>
      <c r="N38" s="30">
        <f t="shared" si="3"/>
        <v>0</v>
      </c>
      <c r="O38" s="31">
        <f t="shared" si="4"/>
        <v>0</v>
      </c>
    </row>
    <row r="39" spans="1:15" s="32" customFormat="1" ht="17.25" customHeight="1" x14ac:dyDescent="0.25">
      <c r="A39" s="33">
        <v>20</v>
      </c>
      <c r="B39" s="79" t="s">
        <v>70</v>
      </c>
      <c r="C39" s="28"/>
      <c r="D39" s="80">
        <v>60</v>
      </c>
      <c r="E39" s="36" t="s">
        <v>43</v>
      </c>
      <c r="F39" s="29"/>
      <c r="G39" s="38">
        <v>0</v>
      </c>
      <c r="H39" s="39">
        <f t="shared" si="0"/>
        <v>0</v>
      </c>
      <c r="I39" s="38">
        <v>0</v>
      </c>
      <c r="J39" s="39">
        <f t="shared" si="1"/>
        <v>0</v>
      </c>
      <c r="K39" s="39">
        <f t="shared" si="2"/>
        <v>0</v>
      </c>
      <c r="L39" s="39">
        <f t="shared" si="5"/>
        <v>0</v>
      </c>
      <c r="M39" s="30">
        <f t="shared" si="6"/>
        <v>0</v>
      </c>
      <c r="N39" s="30">
        <f t="shared" si="3"/>
        <v>0</v>
      </c>
      <c r="O39" s="31">
        <f t="shared" si="4"/>
        <v>0</v>
      </c>
    </row>
    <row r="40" spans="1:15" s="32" customFormat="1" ht="17.25" customHeight="1" x14ac:dyDescent="0.25">
      <c r="A40" s="33">
        <v>21</v>
      </c>
      <c r="B40" s="79" t="s">
        <v>54</v>
      </c>
      <c r="C40" s="28"/>
      <c r="D40" s="80">
        <v>5</v>
      </c>
      <c r="E40" s="36" t="s">
        <v>43</v>
      </c>
      <c r="F40" s="29"/>
      <c r="G40" s="38">
        <v>0</v>
      </c>
      <c r="H40" s="39">
        <f t="shared" si="0"/>
        <v>0</v>
      </c>
      <c r="I40" s="38">
        <v>0</v>
      </c>
      <c r="J40" s="39">
        <f t="shared" si="1"/>
        <v>0</v>
      </c>
      <c r="K40" s="39">
        <f t="shared" si="2"/>
        <v>0</v>
      </c>
      <c r="L40" s="39">
        <f t="shared" si="5"/>
        <v>0</v>
      </c>
      <c r="M40" s="30">
        <f t="shared" si="6"/>
        <v>0</v>
      </c>
      <c r="N40" s="30">
        <f t="shared" si="3"/>
        <v>0</v>
      </c>
      <c r="O40" s="31">
        <f t="shared" si="4"/>
        <v>0</v>
      </c>
    </row>
    <row r="41" spans="1:15" s="32" customFormat="1" ht="17.25" customHeight="1" x14ac:dyDescent="0.25">
      <c r="A41" s="33">
        <v>22</v>
      </c>
      <c r="B41" s="79" t="s">
        <v>55</v>
      </c>
      <c r="C41" s="28"/>
      <c r="D41" s="80">
        <v>5</v>
      </c>
      <c r="E41" s="36" t="s">
        <v>43</v>
      </c>
      <c r="F41" s="29"/>
      <c r="G41" s="38">
        <v>0</v>
      </c>
      <c r="H41" s="39">
        <f t="shared" si="0"/>
        <v>0</v>
      </c>
      <c r="I41" s="38">
        <v>0</v>
      </c>
      <c r="J41" s="39">
        <f t="shared" si="1"/>
        <v>0</v>
      </c>
      <c r="K41" s="39">
        <f t="shared" si="2"/>
        <v>0</v>
      </c>
      <c r="L41" s="39">
        <f t="shared" si="5"/>
        <v>0</v>
      </c>
      <c r="M41" s="30">
        <f t="shared" si="6"/>
        <v>0</v>
      </c>
      <c r="N41" s="30">
        <f t="shared" si="3"/>
        <v>0</v>
      </c>
      <c r="O41" s="31">
        <f t="shared" si="4"/>
        <v>0</v>
      </c>
    </row>
    <row r="42" spans="1:15" s="32" customFormat="1" ht="17.25" customHeight="1" x14ac:dyDescent="0.25">
      <c r="A42" s="33">
        <v>23</v>
      </c>
      <c r="B42" s="79" t="s">
        <v>56</v>
      </c>
      <c r="C42" s="28"/>
      <c r="D42" s="80">
        <v>5</v>
      </c>
      <c r="E42" s="36" t="s">
        <v>43</v>
      </c>
      <c r="F42" s="29"/>
      <c r="G42" s="38">
        <v>0</v>
      </c>
      <c r="H42" s="39">
        <f t="shared" si="0"/>
        <v>0</v>
      </c>
      <c r="I42" s="38">
        <v>0</v>
      </c>
      <c r="J42" s="39">
        <f t="shared" si="1"/>
        <v>0</v>
      </c>
      <c r="K42" s="39">
        <f t="shared" si="2"/>
        <v>0</v>
      </c>
      <c r="L42" s="39">
        <f t="shared" si="5"/>
        <v>0</v>
      </c>
      <c r="M42" s="30">
        <f t="shared" si="6"/>
        <v>0</v>
      </c>
      <c r="N42" s="30">
        <f t="shared" si="3"/>
        <v>0</v>
      </c>
      <c r="O42" s="31">
        <f t="shared" si="4"/>
        <v>0</v>
      </c>
    </row>
    <row r="43" spans="1:15" s="32" customFormat="1" ht="30.75" customHeight="1" x14ac:dyDescent="0.25">
      <c r="A43" s="33">
        <v>24</v>
      </c>
      <c r="B43" s="79" t="s">
        <v>71</v>
      </c>
      <c r="C43" s="28"/>
      <c r="D43" s="80">
        <v>10</v>
      </c>
      <c r="E43" s="36" t="s">
        <v>43</v>
      </c>
      <c r="F43" s="29"/>
      <c r="G43" s="38">
        <v>0</v>
      </c>
      <c r="H43" s="39">
        <f t="shared" si="0"/>
        <v>0</v>
      </c>
      <c r="I43" s="38">
        <v>0</v>
      </c>
      <c r="J43" s="39">
        <f t="shared" si="1"/>
        <v>0</v>
      </c>
      <c r="K43" s="39">
        <f t="shared" si="2"/>
        <v>0</v>
      </c>
      <c r="L43" s="39">
        <f t="shared" si="5"/>
        <v>0</v>
      </c>
      <c r="M43" s="30">
        <f t="shared" si="6"/>
        <v>0</v>
      </c>
      <c r="N43" s="30">
        <f t="shared" si="3"/>
        <v>0</v>
      </c>
      <c r="O43" s="31">
        <f t="shared" si="4"/>
        <v>0</v>
      </c>
    </row>
    <row r="44" spans="1:15" s="32" customFormat="1" ht="42.75" customHeight="1" x14ac:dyDescent="0.25">
      <c r="A44" s="33">
        <v>25</v>
      </c>
      <c r="B44" s="79" t="s">
        <v>72</v>
      </c>
      <c r="C44" s="28"/>
      <c r="D44" s="80">
        <v>10</v>
      </c>
      <c r="E44" s="36" t="s">
        <v>43</v>
      </c>
      <c r="F44" s="29"/>
      <c r="G44" s="38">
        <v>0</v>
      </c>
      <c r="H44" s="39">
        <f t="shared" si="0"/>
        <v>0</v>
      </c>
      <c r="I44" s="38">
        <v>0</v>
      </c>
      <c r="J44" s="39">
        <f t="shared" si="1"/>
        <v>0</v>
      </c>
      <c r="K44" s="39">
        <f t="shared" si="2"/>
        <v>0</v>
      </c>
      <c r="L44" s="39">
        <f t="shared" si="5"/>
        <v>0</v>
      </c>
      <c r="M44" s="30">
        <f t="shared" si="6"/>
        <v>0</v>
      </c>
      <c r="N44" s="30">
        <f t="shared" si="3"/>
        <v>0</v>
      </c>
      <c r="O44" s="31">
        <f t="shared" si="4"/>
        <v>0</v>
      </c>
    </row>
    <row r="45" spans="1:15" s="32" customFormat="1" ht="58.5" customHeight="1" x14ac:dyDescent="0.25">
      <c r="A45" s="33">
        <v>26</v>
      </c>
      <c r="B45" s="79" t="s">
        <v>57</v>
      </c>
      <c r="C45" s="28"/>
      <c r="D45" s="80">
        <v>60</v>
      </c>
      <c r="E45" s="36" t="s">
        <v>43</v>
      </c>
      <c r="F45" s="29"/>
      <c r="G45" s="38">
        <v>0</v>
      </c>
      <c r="H45" s="39">
        <f t="shared" si="0"/>
        <v>0</v>
      </c>
      <c r="I45" s="38">
        <v>0</v>
      </c>
      <c r="J45" s="39">
        <f t="shared" si="1"/>
        <v>0</v>
      </c>
      <c r="K45" s="39">
        <f t="shared" si="2"/>
        <v>0</v>
      </c>
      <c r="L45" s="39">
        <f t="shared" si="5"/>
        <v>0</v>
      </c>
      <c r="M45" s="30">
        <f t="shared" si="6"/>
        <v>0</v>
      </c>
      <c r="N45" s="30">
        <f t="shared" si="3"/>
        <v>0</v>
      </c>
      <c r="O45" s="31">
        <f t="shared" si="4"/>
        <v>0</v>
      </c>
    </row>
    <row r="46" spans="1:15" s="32" customFormat="1" ht="61.5" customHeight="1" x14ac:dyDescent="0.25">
      <c r="A46" s="33">
        <v>27</v>
      </c>
      <c r="B46" s="79" t="s">
        <v>58</v>
      </c>
      <c r="C46" s="28"/>
      <c r="D46" s="80">
        <v>60</v>
      </c>
      <c r="E46" s="36" t="s">
        <v>43</v>
      </c>
      <c r="F46" s="29"/>
      <c r="G46" s="38">
        <v>0</v>
      </c>
      <c r="H46" s="39">
        <f t="shared" si="0"/>
        <v>0</v>
      </c>
      <c r="I46" s="38">
        <v>0</v>
      </c>
      <c r="J46" s="39">
        <f t="shared" si="1"/>
        <v>0</v>
      </c>
      <c r="K46" s="39">
        <f t="shared" si="2"/>
        <v>0</v>
      </c>
      <c r="L46" s="39">
        <f t="shared" si="5"/>
        <v>0</v>
      </c>
      <c r="M46" s="30">
        <f t="shared" si="6"/>
        <v>0</v>
      </c>
      <c r="N46" s="30">
        <f t="shared" si="3"/>
        <v>0</v>
      </c>
      <c r="O46" s="31">
        <f t="shared" si="4"/>
        <v>0</v>
      </c>
    </row>
    <row r="47" spans="1:15" s="32" customFormat="1" ht="57.75" customHeight="1" x14ac:dyDescent="0.25">
      <c r="A47" s="33">
        <v>28</v>
      </c>
      <c r="B47" s="79" t="s">
        <v>59</v>
      </c>
      <c r="C47" s="28"/>
      <c r="D47" s="80">
        <v>2</v>
      </c>
      <c r="E47" s="36" t="s">
        <v>43</v>
      </c>
      <c r="F47" s="29"/>
      <c r="G47" s="38">
        <v>0</v>
      </c>
      <c r="H47" s="39">
        <f t="shared" si="0"/>
        <v>0</v>
      </c>
      <c r="I47" s="38">
        <v>0</v>
      </c>
      <c r="J47" s="39">
        <f t="shared" si="1"/>
        <v>0</v>
      </c>
      <c r="K47" s="39">
        <f t="shared" si="2"/>
        <v>0</v>
      </c>
      <c r="L47" s="39">
        <f t="shared" si="5"/>
        <v>0</v>
      </c>
      <c r="M47" s="30">
        <f t="shared" si="6"/>
        <v>0</v>
      </c>
      <c r="N47" s="30">
        <f t="shared" si="3"/>
        <v>0</v>
      </c>
      <c r="O47" s="31">
        <f t="shared" si="4"/>
        <v>0</v>
      </c>
    </row>
    <row r="48" spans="1:15" s="32" customFormat="1" ht="30.75" customHeight="1" x14ac:dyDescent="0.25">
      <c r="A48" s="33">
        <v>29</v>
      </c>
      <c r="B48" s="79" t="s">
        <v>73</v>
      </c>
      <c r="C48" s="28"/>
      <c r="D48" s="80">
        <v>11</v>
      </c>
      <c r="E48" s="36" t="s">
        <v>43</v>
      </c>
      <c r="F48" s="29"/>
      <c r="G48" s="38">
        <v>0</v>
      </c>
      <c r="H48" s="39">
        <f t="shared" si="0"/>
        <v>0</v>
      </c>
      <c r="I48" s="38">
        <v>0</v>
      </c>
      <c r="J48" s="39">
        <f t="shared" si="1"/>
        <v>0</v>
      </c>
      <c r="K48" s="39">
        <f t="shared" si="2"/>
        <v>0</v>
      </c>
      <c r="L48" s="39">
        <f t="shared" si="5"/>
        <v>0</v>
      </c>
      <c r="M48" s="30">
        <f t="shared" si="6"/>
        <v>0</v>
      </c>
      <c r="N48" s="30">
        <f t="shared" si="3"/>
        <v>0</v>
      </c>
      <c r="O48" s="31">
        <f t="shared" si="4"/>
        <v>0</v>
      </c>
    </row>
    <row r="49" spans="1:15" s="21" customFormat="1" ht="42" customHeight="1" x14ac:dyDescent="0.2">
      <c r="A49" s="40"/>
      <c r="B49" s="59"/>
      <c r="C49" s="59"/>
      <c r="D49" s="59"/>
      <c r="E49" s="59"/>
      <c r="F49" s="59"/>
      <c r="G49" s="59"/>
      <c r="H49" s="59"/>
      <c r="I49" s="59"/>
      <c r="J49" s="59"/>
      <c r="K49" s="59"/>
      <c r="L49" s="59"/>
      <c r="M49" s="60" t="s">
        <v>35</v>
      </c>
      <c r="N49" s="60"/>
      <c r="O49" s="24">
        <f>SUMIF(G:G,0%,L:L)</f>
        <v>0</v>
      </c>
    </row>
    <row r="50" spans="1:15" s="21" customFormat="1" ht="39" customHeight="1" thickBot="1" x14ac:dyDescent="0.25">
      <c r="A50" s="45" t="s">
        <v>24</v>
      </c>
      <c r="B50" s="46"/>
      <c r="C50" s="46"/>
      <c r="D50" s="46"/>
      <c r="E50" s="46"/>
      <c r="F50" s="46"/>
      <c r="G50" s="46"/>
      <c r="H50" s="46"/>
      <c r="I50" s="46"/>
      <c r="J50" s="46"/>
      <c r="K50" s="46"/>
      <c r="L50" s="46"/>
      <c r="M50" s="61" t="s">
        <v>10</v>
      </c>
      <c r="N50" s="61"/>
      <c r="O50" s="2">
        <f>SUMIF(G:G,5%,L:L)</f>
        <v>0</v>
      </c>
    </row>
    <row r="51" spans="1:15" s="21" customFormat="1" ht="30" customHeight="1" x14ac:dyDescent="0.2">
      <c r="A51" s="41" t="s">
        <v>42</v>
      </c>
      <c r="B51" s="42"/>
      <c r="C51" s="42"/>
      <c r="D51" s="42"/>
      <c r="E51" s="42"/>
      <c r="F51" s="42"/>
      <c r="G51" s="42"/>
      <c r="H51" s="42"/>
      <c r="I51" s="42"/>
      <c r="J51" s="42"/>
      <c r="K51" s="42"/>
      <c r="L51" s="43"/>
      <c r="M51" s="61" t="s">
        <v>11</v>
      </c>
      <c r="N51" s="61"/>
      <c r="O51" s="2">
        <f>SUMIF(G:G,19%,L:L)</f>
        <v>0</v>
      </c>
    </row>
    <row r="52" spans="1:15" s="21" customFormat="1" ht="30" customHeight="1" x14ac:dyDescent="0.2">
      <c r="A52" s="44"/>
      <c r="B52" s="44"/>
      <c r="C52" s="44"/>
      <c r="D52" s="44"/>
      <c r="E52" s="44"/>
      <c r="F52" s="44"/>
      <c r="G52" s="44"/>
      <c r="H52" s="44"/>
      <c r="I52" s="44"/>
      <c r="J52" s="44"/>
      <c r="K52" s="44"/>
      <c r="L52" s="44"/>
      <c r="M52" s="62" t="s">
        <v>7</v>
      </c>
      <c r="N52" s="63"/>
      <c r="O52" s="3">
        <f>SUM(O49:O51)</f>
        <v>0</v>
      </c>
    </row>
    <row r="53" spans="1:15" s="21" customFormat="1" ht="30" customHeight="1" x14ac:dyDescent="0.2">
      <c r="A53" s="44"/>
      <c r="B53" s="44"/>
      <c r="C53" s="44"/>
      <c r="D53" s="44"/>
      <c r="E53" s="44"/>
      <c r="F53" s="44"/>
      <c r="G53" s="44"/>
      <c r="H53" s="44"/>
      <c r="I53" s="44"/>
      <c r="J53" s="44"/>
      <c r="K53" s="44"/>
      <c r="L53" s="44"/>
      <c r="M53" s="64" t="s">
        <v>12</v>
      </c>
      <c r="N53" s="65"/>
      <c r="O53" s="4">
        <f>ROUND(O50*5%,0)</f>
        <v>0</v>
      </c>
    </row>
    <row r="54" spans="1:15" s="21" customFormat="1" ht="30" customHeight="1" x14ac:dyDescent="0.2">
      <c r="A54" s="44"/>
      <c r="B54" s="44"/>
      <c r="C54" s="44"/>
      <c r="D54" s="44"/>
      <c r="E54" s="44"/>
      <c r="F54" s="44"/>
      <c r="G54" s="44"/>
      <c r="H54" s="44"/>
      <c r="I54" s="44"/>
      <c r="J54" s="44"/>
      <c r="K54" s="44"/>
      <c r="L54" s="44"/>
      <c r="M54" s="64" t="s">
        <v>13</v>
      </c>
      <c r="N54" s="65"/>
      <c r="O54" s="2">
        <f>ROUND(O51*19%,0)</f>
        <v>0</v>
      </c>
    </row>
    <row r="55" spans="1:15" s="21" customFormat="1" ht="30" customHeight="1" x14ac:dyDescent="0.2">
      <c r="A55" s="44"/>
      <c r="B55" s="44"/>
      <c r="C55" s="44"/>
      <c r="D55" s="44"/>
      <c r="E55" s="44"/>
      <c r="F55" s="44"/>
      <c r="G55" s="44"/>
      <c r="H55" s="44"/>
      <c r="I55" s="44"/>
      <c r="J55" s="44"/>
      <c r="K55" s="44"/>
      <c r="L55" s="44"/>
      <c r="M55" s="62" t="s">
        <v>14</v>
      </c>
      <c r="N55" s="63"/>
      <c r="O55" s="3">
        <f>SUM(O53:O54)</f>
        <v>0</v>
      </c>
    </row>
    <row r="56" spans="1:15" s="21" customFormat="1" ht="30" customHeight="1" x14ac:dyDescent="0.2">
      <c r="A56" s="44"/>
      <c r="B56" s="44"/>
      <c r="C56" s="44"/>
      <c r="D56" s="44"/>
      <c r="E56" s="44"/>
      <c r="F56" s="44"/>
      <c r="G56" s="44"/>
      <c r="H56" s="44"/>
      <c r="I56" s="44"/>
      <c r="J56" s="44"/>
      <c r="K56" s="44"/>
      <c r="L56" s="44"/>
      <c r="M56" s="76" t="s">
        <v>33</v>
      </c>
      <c r="N56" s="77"/>
      <c r="O56" s="2">
        <f>SUMIF(I:I,8%,N:N)</f>
        <v>0</v>
      </c>
    </row>
    <row r="57" spans="1:15" s="21" customFormat="1" ht="37.5" customHeight="1" x14ac:dyDescent="0.2">
      <c r="A57" s="44"/>
      <c r="B57" s="44"/>
      <c r="C57" s="44"/>
      <c r="D57" s="44"/>
      <c r="E57" s="44"/>
      <c r="F57" s="44"/>
      <c r="G57" s="44"/>
      <c r="H57" s="44"/>
      <c r="I57" s="44"/>
      <c r="J57" s="44"/>
      <c r="K57" s="44"/>
      <c r="L57" s="44"/>
      <c r="M57" s="74" t="s">
        <v>32</v>
      </c>
      <c r="N57" s="75"/>
      <c r="O57" s="3">
        <f>SUM(O56)</f>
        <v>0</v>
      </c>
    </row>
    <row r="58" spans="1:15" s="21" customFormat="1" ht="44.25" customHeight="1" x14ac:dyDescent="0.2">
      <c r="A58" s="44"/>
      <c r="B58" s="44"/>
      <c r="C58" s="44"/>
      <c r="D58" s="44"/>
      <c r="E58" s="44"/>
      <c r="F58" s="44"/>
      <c r="G58" s="44"/>
      <c r="H58" s="44"/>
      <c r="I58" s="44"/>
      <c r="J58" s="44"/>
      <c r="K58" s="44"/>
      <c r="L58" s="44"/>
      <c r="M58" s="74" t="s">
        <v>15</v>
      </c>
      <c r="N58" s="75"/>
      <c r="O58" s="3">
        <f>+O52+O55+O57</f>
        <v>0</v>
      </c>
    </row>
    <row r="62" spans="1:15" x14ac:dyDescent="0.25">
      <c r="B62" s="57"/>
      <c r="C62" s="57"/>
    </row>
    <row r="63" spans="1:15" ht="15.75" thickBot="1" x14ac:dyDescent="0.3">
      <c r="B63" s="58"/>
      <c r="C63" s="58"/>
    </row>
    <row r="64" spans="1:15" x14ac:dyDescent="0.25">
      <c r="B64" s="48" t="s">
        <v>20</v>
      </c>
      <c r="C64" s="48"/>
    </row>
    <row r="66" spans="1:1" x14ac:dyDescent="0.25">
      <c r="A66" s="22" t="s">
        <v>44</v>
      </c>
    </row>
  </sheetData>
  <sheetProtection selectLockedCells="1"/>
  <mergeCells count="30">
    <mergeCell ref="M55:N55"/>
    <mergeCell ref="M58:N58"/>
    <mergeCell ref="M56:N56"/>
    <mergeCell ref="M57:N57"/>
    <mergeCell ref="N2:O2"/>
    <mergeCell ref="N3:O3"/>
    <mergeCell ref="N4:O4"/>
    <mergeCell ref="N5:O5"/>
    <mergeCell ref="A2:A5"/>
    <mergeCell ref="D12:G12"/>
    <mergeCell ref="A12:B16"/>
    <mergeCell ref="B2:M2"/>
    <mergeCell ref="B3:M3"/>
    <mergeCell ref="B4:M5"/>
    <mergeCell ref="A51:L58"/>
    <mergeCell ref="A50:L50"/>
    <mergeCell ref="A10:B10"/>
    <mergeCell ref="B64:C64"/>
    <mergeCell ref="D14:G14"/>
    <mergeCell ref="D16:G16"/>
    <mergeCell ref="F10:G10"/>
    <mergeCell ref="L10:N10"/>
    <mergeCell ref="B62:C63"/>
    <mergeCell ref="B49:L49"/>
    <mergeCell ref="M49:N49"/>
    <mergeCell ref="M50:N50"/>
    <mergeCell ref="M51:N51"/>
    <mergeCell ref="M52:N52"/>
    <mergeCell ref="M53:N53"/>
    <mergeCell ref="M54:N54"/>
  </mergeCells>
  <dataValidations count="1">
    <dataValidation type="whole" allowBlank="1" showInputMessage="1" showErrorMessage="1" sqref="F20:F4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G20:G48</xm:sqref>
        </x14:dataValidation>
        <x14:dataValidation type="list" allowBlank="1" showInputMessage="1" showErrorMessage="1">
          <x14:formula1>
            <xm:f>Hoja2!$F$7:$F$8</xm:f>
          </x14:formula1>
          <xm:sqref>I20:I48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39f7a895-868e-4739-ab10-589c64175fbd"/>
    <ds:schemaRef ds:uri="http://schemas.microsoft.com/office/infopath/2007/PartnerControl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2023-05-31T00:54:02Z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