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OneDrive - UNIVERSIDAD DE CUNDINAMARCA\Documentos\DIRECTA\F-CD-155 IMPRESIÓN CONMEMORACIÓN DOCENTE\"/>
    </mc:Choice>
  </mc:AlternateContent>
  <bookViews>
    <workbookView xWindow="-120" yWindow="-120" windowWidth="20730" windowHeight="11040"/>
  </bookViews>
  <sheets>
    <sheet name="Hoja1" sheetId="1" r:id="rId1"/>
    <sheet name="Hoja2" sheetId="2" state="hidden"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 l="1"/>
  <c r="N22" i="1" s="1"/>
  <c r="J22" i="1"/>
  <c r="H22" i="1"/>
  <c r="K22" i="1" s="1"/>
  <c r="M22" i="1" l="1"/>
  <c r="O22" i="1" s="1"/>
  <c r="L23" i="1"/>
  <c r="J23" i="1"/>
  <c r="H23" i="1"/>
  <c r="L21" i="1"/>
  <c r="N21" i="1" s="1"/>
  <c r="J21" i="1"/>
  <c r="H21" i="1"/>
  <c r="K21" i="1" s="1"/>
  <c r="L20" i="1"/>
  <c r="J20" i="1"/>
  <c r="H20" i="1"/>
  <c r="K20" i="1" l="1"/>
  <c r="K23" i="1"/>
  <c r="M21" i="1"/>
  <c r="O21" i="1" s="1"/>
  <c r="M20" i="1"/>
  <c r="N20" i="1"/>
  <c r="M23" i="1"/>
  <c r="N23" i="1"/>
  <c r="O23" i="1" s="1"/>
  <c r="O20" i="1" l="1"/>
  <c r="O31" i="1"/>
  <c r="O32" i="1" s="1"/>
  <c r="O25" i="1" l="1"/>
  <c r="O28" i="1" s="1"/>
  <c r="O24"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<sst xmlns="http://schemas.openxmlformats.org/spreadsheetml/2006/main" count="53" uniqueCount="49">
  <si>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</si>
  <si>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</si>
  <si>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</si>
  <si>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</si>
  <si>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</si>
  <si>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</si>
  <si>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</si>
  <si>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</si>
  <si>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</si>
  <si>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</si>
  <si>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</si>
  <si>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</si>
  <si>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</si>
  <si>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</si>
  <si>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</si>
  <si>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</si>
  <si>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</si>
  <si>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</si>
  <si>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</si>
  <si>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</si>
  <si>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</si>
  <si>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</si>
  <si>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</si>
  <si>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</si>
  <si>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</si>
  <si>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</si>
  <si>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</si>
  <si>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</si>
  <si>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</si>
  <si>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</si>
  <si>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</si>
  <si>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</si>
  <si>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</si>
  <si>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</si>
  <si>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</si>
  <si>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</si>
  <si>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</si>
  <si>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</si>
  <si>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</si>
  <si>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</si>
  <si>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</si>
  <si>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</si>
  <si>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</si>
  <si>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</si>
  <si>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</si>
  <si>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impresión de imagen Institucional en acrílico Cristal y doble capa en acrílico oro espejo con madera en base, impresión láser personalizada con información suministrada por la Universidad, Dimensiones de Alto: 22cm, Ancho:22cm Profundidad: 4,5cm. (TROFEOS) De buena calidad, resistencia, diseño y color suministrado por la Universidad de Cundinamarca.</t>
  </si>
  <si>
    <t>Servicio de impresión de imagen Institucional en acrílico, con impresión láser, personalizada con Dimensión de 6,5 cm de diámetro, cinta unicolor. (MEDALLAS) De buena calidad y resistencia, diseño y color suministrado por la Universidad de Cundinamarca.</t>
  </si>
  <si>
    <t>Servicio de impresión de imagen Institucional en Caja de cartón sencilla de 10 alto x10 ancho x 6 de fondo, con impresión frontal personalizada. </t>
  </si>
  <si>
    <t>Servicio de impresión de imagen Institucional en Caja de cartón 300 gramos grabado, troquelado, personalizado de medida 20x25cm marcado a una tinta, contenedor en vidrio y tapa metálica con stiker de sellado, bolsa mate con stiker personalizado, llavero en madera laminada con corte y grabado láser herraje metálico de calidad plateado, resaltador de color surtido marcado a una tinta todo de calidad y con garantía.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</si>
</sst>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wrapText="1"/>
    </xf>
    <xf numFmtId="0" fontId="1" fillId="0" borderId="27"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2" borderId="0" xfId="0" applyFont="1" applyFill="1" applyAlignment="1" applyProtection="1">
      <alignment wrapText="1"/>
      <protection hidden="1"/>
    </xf>
    <xf numFmtId="0" fontId="9" fillId="2" borderId="0" xfId="0" applyFont="1" applyFill="1" applyBorder="1" applyAlignment="1" applyProtection="1">
      <alignment horizontal="center" wrapText="1"/>
      <protection hidden="1"/>
    </xf>
    <xf numFmtId="0" fontId="1" fillId="2" borderId="0" xfId="0" applyFont="1" applyFill="1" applyBorder="1" applyAlignment="1" applyProtection="1">
      <alignment horizontal="center"/>
      <protection locked="0"/>
    </xf>
    <xf numFmtId="0" fontId="1" fillId="2" borderId="28" xfId="0" applyFont="1" applyFill="1" applyBorder="1" applyAlignment="1" applyProtection="1">
      <alignment horizont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view="pageBreakPreview" topLeftCell="A27" zoomScale="70" zoomScaleNormal="85" zoomScaleSheetLayoutView="70" zoomScalePageLayoutView="55" workbookViewId="0">
      <selection activeCell="F20" sqref="F20"/>
    </sheetView>
  </sheetViews>
  <sheetFormatPr baseColWidth="10" defaultColWidth="11.42578125" defaultRowHeight="15" x14ac:dyDescent="0.25"/>
  <cols>
    <col min="1" max="1" width="19.85546875" style="8" customWidth="1"/>
    <col min="2" max="2" width="38" style="8" customWidth="1"/>
    <col min="3" max="3" width="15.28515625"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0" t="s">
        <v>26</v>
      </c>
      <c r="B12" s="61"/>
      <c r="C12" s="19"/>
      <c r="D12" s="45" t="s">
        <v>17</v>
      </c>
      <c r="E12" s="46"/>
      <c r="F12" s="46"/>
      <c r="G12" s="47"/>
      <c r="H12" s="7"/>
      <c r="I12" s="27"/>
      <c r="J12" s="27"/>
      <c r="K12" s="17"/>
    </row>
    <row r="13" spans="1:15" ht="15.75" thickBot="1" x14ac:dyDescent="0.3">
      <c r="A13" s="62"/>
      <c r="B13" s="63"/>
      <c r="C13" s="19"/>
      <c r="D13" s="18"/>
      <c r="E13" s="16"/>
      <c r="F13" s="16"/>
      <c r="G13" s="16"/>
      <c r="K13" s="17"/>
    </row>
    <row r="14" spans="1:15" ht="30" customHeight="1" thickBot="1" x14ac:dyDescent="0.3">
      <c r="A14" s="62"/>
      <c r="B14" s="63"/>
      <c r="C14" s="19"/>
      <c r="D14" s="45" t="s">
        <v>18</v>
      </c>
      <c r="E14" s="46"/>
      <c r="F14" s="46"/>
      <c r="G14" s="47"/>
      <c r="H14" s="7"/>
      <c r="I14" s="27"/>
      <c r="J14" s="27"/>
      <c r="K14" s="17"/>
    </row>
    <row r="15" spans="1:15" ht="18.75" customHeight="1" thickBot="1" x14ac:dyDescent="0.3">
      <c r="A15" s="62"/>
      <c r="B15" s="63"/>
      <c r="C15" s="19"/>
      <c r="E15" s="16"/>
      <c r="F15" s="16"/>
      <c r="G15" s="16"/>
      <c r="K15" s="17"/>
    </row>
    <row r="16" spans="1:15" ht="24" customHeight="1" thickBot="1" x14ac:dyDescent="0.3">
      <c r="A16" s="64"/>
      <c r="B16" s="65"/>
      <c r="C16" s="19"/>
      <c r="D16" s="45" t="s">
        <v>22</v>
      </c>
      <c r="E16" s="46"/>
      <c r="F16" s="46"/>
      <c r="G16" s="47"/>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71" x14ac:dyDescent="0.2">
      <c r="A20" s="33">
        <v>1</v>
      </c>
      <c r="B20" s="36" t="s">
        <v>45</v>
      </c>
      <c r="C20" s="30"/>
      <c r="D20" s="37">
        <v>117</v>
      </c>
      <c r="E20" s="32" t="s">
        <v>44</v>
      </c>
      <c r="F20" s="31"/>
      <c r="G20" s="26">
        <v>0</v>
      </c>
      <c r="H20" s="1">
        <f t="shared" ref="H20:H23" si="0">+ROUND(F20*G20,0)</f>
        <v>0</v>
      </c>
      <c r="I20" s="26">
        <v>0</v>
      </c>
      <c r="J20" s="1">
        <f t="shared" ref="J20:J23" si="1">ROUND(F20*I20,0)</f>
        <v>0</v>
      </c>
      <c r="K20" s="1">
        <f t="shared" ref="K20:K23" si="2">ROUND(F20+H20+J20,0)</f>
        <v>0</v>
      </c>
      <c r="L20" s="1">
        <f t="shared" ref="L20:L23" si="3">ROUND(F20*D20,0)</f>
        <v>0</v>
      </c>
      <c r="M20" s="1">
        <f t="shared" ref="M20:M23" si="4">ROUND(L20*G20,0)</f>
        <v>0</v>
      </c>
      <c r="N20" s="1">
        <f t="shared" ref="N20:N23" si="5">ROUND(L20*I20,0)</f>
        <v>0</v>
      </c>
      <c r="O20" s="2">
        <f t="shared" ref="O20:O23" si="6">ROUND(L20+N20+M20,0)</f>
        <v>0</v>
      </c>
    </row>
    <row r="21" spans="1:15" s="23" customFormat="1" ht="114" x14ac:dyDescent="0.2">
      <c r="A21" s="33">
        <v>2</v>
      </c>
      <c r="B21" s="36" t="s">
        <v>46</v>
      </c>
      <c r="C21" s="30"/>
      <c r="D21" s="37">
        <v>712</v>
      </c>
      <c r="E21" s="32" t="s">
        <v>44</v>
      </c>
      <c r="F21" s="31"/>
      <c r="G21" s="26">
        <v>0</v>
      </c>
      <c r="H21" s="1">
        <f t="shared" si="0"/>
        <v>0</v>
      </c>
      <c r="I21" s="26">
        <v>0</v>
      </c>
      <c r="J21" s="1">
        <f t="shared" si="1"/>
        <v>0</v>
      </c>
      <c r="K21" s="1">
        <f t="shared" si="2"/>
        <v>0</v>
      </c>
      <c r="L21" s="1">
        <f t="shared" si="3"/>
        <v>0</v>
      </c>
      <c r="M21" s="1">
        <f t="shared" si="4"/>
        <v>0</v>
      </c>
      <c r="N21" s="1">
        <f t="shared" si="5"/>
        <v>0</v>
      </c>
      <c r="O21" s="2">
        <f t="shared" si="6"/>
        <v>0</v>
      </c>
    </row>
    <row r="22" spans="1:15" s="23" customFormat="1" ht="57" x14ac:dyDescent="0.2">
      <c r="A22" s="33">
        <v>3</v>
      </c>
      <c r="B22" s="36" t="s">
        <v>47</v>
      </c>
      <c r="C22" s="30"/>
      <c r="D22" s="37">
        <v>370</v>
      </c>
      <c r="E22" s="32" t="s">
        <v>44</v>
      </c>
      <c r="F22" s="31"/>
      <c r="G22" s="26">
        <v>0</v>
      </c>
      <c r="H22" s="1">
        <f t="shared" ref="H22" si="7">+ROUND(F22*G22,0)</f>
        <v>0</v>
      </c>
      <c r="I22" s="26">
        <v>0</v>
      </c>
      <c r="J22" s="1">
        <f t="shared" ref="J22" si="8">ROUND(F22*I22,0)</f>
        <v>0</v>
      </c>
      <c r="K22" s="1">
        <f t="shared" ref="K22" si="9">ROUND(F22+H22+J22,0)</f>
        <v>0</v>
      </c>
      <c r="L22" s="1">
        <f t="shared" ref="L22" si="10">ROUND(F22*D22,0)</f>
        <v>0</v>
      </c>
      <c r="M22" s="1">
        <f t="shared" ref="M22" si="11">ROUND(L22*G22,0)</f>
        <v>0</v>
      </c>
      <c r="N22" s="1">
        <f t="shared" ref="N22" si="12">ROUND(L22*I22,0)</f>
        <v>0</v>
      </c>
      <c r="O22" s="2">
        <f t="shared" ref="O22" si="13">ROUND(L22+N22+M22,0)</f>
        <v>0</v>
      </c>
    </row>
    <row r="23" spans="1:15" s="23" customFormat="1" ht="185.25" x14ac:dyDescent="0.2">
      <c r="A23" s="33">
        <v>4</v>
      </c>
      <c r="B23" s="36" t="s">
        <v>48</v>
      </c>
      <c r="C23" s="30"/>
      <c r="D23" s="37">
        <v>1000</v>
      </c>
      <c r="E23" s="32" t="s">
        <v>44</v>
      </c>
      <c r="F23" s="31"/>
      <c r="G23" s="26">
        <v>0</v>
      </c>
      <c r="H23" s="1">
        <f t="shared" si="0"/>
        <v>0</v>
      </c>
      <c r="I23" s="26">
        <v>0</v>
      </c>
      <c r="J23" s="1">
        <f t="shared" si="1"/>
        <v>0</v>
      </c>
      <c r="K23" s="1">
        <f t="shared" si="2"/>
        <v>0</v>
      </c>
      <c r="L23" s="1">
        <f t="shared" si="3"/>
        <v>0</v>
      </c>
      <c r="M23" s="1">
        <f t="shared" si="4"/>
        <v>0</v>
      </c>
      <c r="N23" s="1">
        <f t="shared" si="5"/>
        <v>0</v>
      </c>
      <c r="O23" s="2">
        <f t="shared" si="6"/>
        <v>0</v>
      </c>
    </row>
    <row r="24" spans="1:15" s="23" customFormat="1" ht="42" customHeight="1" thickBot="1" x14ac:dyDescent="0.25">
      <c r="A24" s="34"/>
      <c r="B24" s="35"/>
      <c r="C24" s="35"/>
      <c r="D24" s="35"/>
      <c r="E24" s="35"/>
      <c r="F24" s="35"/>
      <c r="G24" s="35"/>
      <c r="H24" s="35"/>
      <c r="I24" s="35"/>
      <c r="J24" s="35"/>
      <c r="K24" s="35"/>
      <c r="L24" s="35"/>
      <c r="M24" s="53" t="s">
        <v>35</v>
      </c>
      <c r="N24" s="53"/>
      <c r="O24" s="29">
        <f>SUMIF(G:G,0%,L:L)</f>
        <v>0</v>
      </c>
    </row>
    <row r="25" spans="1:15" s="23" customFormat="1" ht="39" customHeight="1" thickBot="1" x14ac:dyDescent="0.25">
      <c r="A25" s="42" t="s">
        <v>24</v>
      </c>
      <c r="B25" s="43"/>
      <c r="C25" s="43"/>
      <c r="D25" s="43"/>
      <c r="E25" s="43"/>
      <c r="F25" s="43"/>
      <c r="G25" s="43"/>
      <c r="H25" s="43"/>
      <c r="I25" s="43"/>
      <c r="J25" s="43"/>
      <c r="K25" s="43"/>
      <c r="L25" s="43"/>
      <c r="M25" s="54" t="s">
        <v>10</v>
      </c>
      <c r="N25" s="54"/>
      <c r="O25" s="4">
        <f>SUMIF(G:G,5%,L:L)</f>
        <v>0</v>
      </c>
    </row>
    <row r="26" spans="1:15" s="23" customFormat="1" ht="30" customHeight="1" x14ac:dyDescent="0.2">
      <c r="A26" s="38" t="s">
        <v>42</v>
      </c>
      <c r="B26" s="39"/>
      <c r="C26" s="39"/>
      <c r="D26" s="39"/>
      <c r="E26" s="39"/>
      <c r="F26" s="39"/>
      <c r="G26" s="39"/>
      <c r="H26" s="39"/>
      <c r="I26" s="39"/>
      <c r="J26" s="39"/>
      <c r="K26" s="39"/>
      <c r="L26" s="40"/>
      <c r="M26" s="54" t="s">
        <v>11</v>
      </c>
      <c r="N26" s="54"/>
      <c r="O26" s="4">
        <f>SUMIF(G:G,19%,L:L)</f>
        <v>0</v>
      </c>
    </row>
    <row r="27" spans="1:15" s="23" customFormat="1" ht="30" customHeight="1" x14ac:dyDescent="0.2">
      <c r="A27" s="41"/>
      <c r="B27" s="41"/>
      <c r="C27" s="41"/>
      <c r="D27" s="41"/>
      <c r="E27" s="41"/>
      <c r="F27" s="41"/>
      <c r="G27" s="41"/>
      <c r="H27" s="41"/>
      <c r="I27" s="41"/>
      <c r="J27" s="41"/>
      <c r="K27" s="41"/>
      <c r="L27" s="41"/>
      <c r="M27" s="55" t="s">
        <v>7</v>
      </c>
      <c r="N27" s="56"/>
      <c r="O27" s="5">
        <f>SUM(O24:O26)</f>
        <v>0</v>
      </c>
    </row>
    <row r="28" spans="1:15" s="23" customFormat="1" ht="30" customHeight="1" x14ac:dyDescent="0.2">
      <c r="A28" s="41"/>
      <c r="B28" s="41"/>
      <c r="C28" s="41"/>
      <c r="D28" s="41"/>
      <c r="E28" s="41"/>
      <c r="F28" s="41"/>
      <c r="G28" s="41"/>
      <c r="H28" s="41"/>
      <c r="I28" s="41"/>
      <c r="J28" s="41"/>
      <c r="K28" s="41"/>
      <c r="L28" s="41"/>
      <c r="M28" s="57" t="s">
        <v>12</v>
      </c>
      <c r="N28" s="58"/>
      <c r="O28" s="6">
        <f>ROUND(O25*5%,0)</f>
        <v>0</v>
      </c>
    </row>
    <row r="29" spans="1:15" s="23" customFormat="1" ht="30" customHeight="1" x14ac:dyDescent="0.2">
      <c r="A29" s="41"/>
      <c r="B29" s="41"/>
      <c r="C29" s="41"/>
      <c r="D29" s="41"/>
      <c r="E29" s="41"/>
      <c r="F29" s="41"/>
      <c r="G29" s="41"/>
      <c r="H29" s="41"/>
      <c r="I29" s="41"/>
      <c r="J29" s="41"/>
      <c r="K29" s="41"/>
      <c r="L29" s="41"/>
      <c r="M29" s="57" t="s">
        <v>13</v>
      </c>
      <c r="N29" s="58"/>
      <c r="O29" s="4">
        <f>ROUND(O26*19%,0)</f>
        <v>0</v>
      </c>
    </row>
    <row r="30" spans="1:15" s="23" customFormat="1" ht="30" customHeight="1" x14ac:dyDescent="0.2">
      <c r="A30" s="41"/>
      <c r="B30" s="41"/>
      <c r="C30" s="41"/>
      <c r="D30" s="41"/>
      <c r="E30" s="41"/>
      <c r="F30" s="41"/>
      <c r="G30" s="41"/>
      <c r="H30" s="41"/>
      <c r="I30" s="41"/>
      <c r="J30" s="41"/>
      <c r="K30" s="41"/>
      <c r="L30" s="41"/>
      <c r="M30" s="55" t="s">
        <v>14</v>
      </c>
      <c r="N30" s="56"/>
      <c r="O30" s="5">
        <f>SUM(O28:O29)</f>
        <v>0</v>
      </c>
    </row>
    <row r="31" spans="1:15" s="23" customFormat="1" ht="30" customHeight="1" x14ac:dyDescent="0.2">
      <c r="A31" s="41"/>
      <c r="B31" s="41"/>
      <c r="C31" s="41"/>
      <c r="D31" s="41"/>
      <c r="E31" s="41"/>
      <c r="F31" s="41"/>
      <c r="G31" s="41"/>
      <c r="H31" s="41"/>
      <c r="I31" s="41"/>
      <c r="J31" s="41"/>
      <c r="K31" s="41"/>
      <c r="L31" s="41"/>
      <c r="M31" s="69" t="s">
        <v>33</v>
      </c>
      <c r="N31" s="70"/>
      <c r="O31" s="4">
        <f>SUMIF(I:I,8%,N:N)</f>
        <v>0</v>
      </c>
    </row>
    <row r="32" spans="1:15" s="23" customFormat="1" ht="37.5" customHeight="1" x14ac:dyDescent="0.2">
      <c r="A32" s="41"/>
      <c r="B32" s="41"/>
      <c r="C32" s="41"/>
      <c r="D32" s="41"/>
      <c r="E32" s="41"/>
      <c r="F32" s="41"/>
      <c r="G32" s="41"/>
      <c r="H32" s="41"/>
      <c r="I32" s="41"/>
      <c r="J32" s="41"/>
      <c r="K32" s="41"/>
      <c r="L32" s="41"/>
      <c r="M32" s="67" t="s">
        <v>32</v>
      </c>
      <c r="N32" s="68"/>
      <c r="O32" s="5">
        <f>SUM(O31)</f>
        <v>0</v>
      </c>
    </row>
    <row r="33" spans="1:15" s="23" customFormat="1" ht="44.25" customHeight="1" x14ac:dyDescent="0.2">
      <c r="A33" s="41"/>
      <c r="B33" s="41"/>
      <c r="C33" s="41"/>
      <c r="D33" s="41"/>
      <c r="E33" s="41"/>
      <c r="F33" s="41"/>
      <c r="G33" s="41"/>
      <c r="H33" s="41"/>
      <c r="I33" s="41"/>
      <c r="J33" s="41"/>
      <c r="K33" s="41"/>
      <c r="L33" s="41"/>
      <c r="M33" s="67" t="s">
        <v>15</v>
      </c>
      <c r="N33" s="68"/>
      <c r="O33" s="5">
        <f>+O27+O30+O32</f>
        <v>0</v>
      </c>
    </row>
    <row r="36" spans="1:15" x14ac:dyDescent="0.25">
      <c r="B36" s="28"/>
      <c r="C36" s="28"/>
    </row>
    <row r="37" spans="1:15" x14ac:dyDescent="0.25">
      <c r="B37" s="74"/>
      <c r="C37" s="74"/>
      <c r="D37" s="74"/>
    </row>
    <row r="38" spans="1:15" x14ac:dyDescent="0.25">
      <c r="B38" s="75"/>
      <c r="C38" s="75"/>
      <c r="D38" s="75"/>
    </row>
    <row r="39" spans="1:15" ht="15" customHeight="1" x14ac:dyDescent="0.25">
      <c r="A39" s="72"/>
      <c r="B39" s="73" t="s">
        <v>20</v>
      </c>
      <c r="C39" s="73"/>
      <c r="D39" s="73"/>
    </row>
    <row r="41" spans="1:15" x14ac:dyDescent="0.25">
      <c r="A41" s="24" t="s">
        <v>43</v>
      </c>
    </row>
  </sheetData>
  <sheetProtection algorithmName="SHA-512" hashValue="DKGGaUBD1PVHF2GDRoluR0FU3AJhATBC0XPX41cFPmJApi2eLFuLCvd9GMYDwHayn+3oByffvWXwNJnRr7lCgw==" saltValue="jnAJ1nXtQSHxybTmt3F9Cg==" spinCount="100000" sheet="1" selectLockedCells="1"/>
  <mergeCells count="29">
    <mergeCell ref="B39:D39"/>
    <mergeCell ref="B37:D38"/>
    <mergeCell ref="M33:N33"/>
    <mergeCell ref="M31:N31"/>
    <mergeCell ref="M32:N32"/>
    <mergeCell ref="N2:O2"/>
    <mergeCell ref="N3:O3"/>
    <mergeCell ref="N4:O4"/>
    <mergeCell ref="N5:O5"/>
    <mergeCell ref="A2:A5"/>
    <mergeCell ref="D12:G12"/>
    <mergeCell ref="A12:B16"/>
    <mergeCell ref="B2:M2"/>
    <mergeCell ref="B3:M3"/>
    <mergeCell ref="B4:M5"/>
    <mergeCell ref="A26:L33"/>
    <mergeCell ref="A25:L25"/>
    <mergeCell ref="A10:B10"/>
    <mergeCell ref="D14:G14"/>
    <mergeCell ref="D16:G16"/>
    <mergeCell ref="F10:G10"/>
    <mergeCell ref="L10:N10"/>
    <mergeCell ref="M24:N24"/>
    <mergeCell ref="M25:N25"/>
    <mergeCell ref="M26:N26"/>
    <mergeCell ref="M27:N27"/>
    <mergeCell ref="M28:N28"/>
    <mergeCell ref="M29:N29"/>
    <mergeCell ref="M30:N30"/>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dcmitype/"/>
    <ds:schemaRef ds:uri="http://schemas.microsoft.com/office/2006/metadata/properties"/>
    <ds:schemaRef ds:uri="http://purl.org/dc/terms/"/>
    <ds:schemaRef ds:uri="632c1e4e-69c6-4d1f-81a1-009441d464e5"/>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2023-05-17T23:29:36Z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