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32.1-18.1 CONTRATOS COMPRAVENTA\F-CD-152\PUBLICACIÓN\"/>
    </mc:Choice>
  </mc:AlternateContent>
  <bookViews>
    <workbookView xWindow="0" yWindow="0" windowWidth="16170" windowHeight="6030"/>
  </bookViews>
  <sheets>
    <sheet name="Hoja1" sheetId="1" r:id="rId1"/>
    <sheet name="Hoja2" sheetId="2" state="hidden" r:id="rId2"/>
  </sheets>
  <definedNames>
    <definedName name="_xlnm.Print_Area" localSheetId="0">Hoja1!$A$1:$O$46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 l="1"/>
  <c r="N27" i="1"/>
  <c r="N28" i="1"/>
  <c r="M24" i="1"/>
  <c r="M26" i="1"/>
  <c r="L22" i="1"/>
  <c r="L23" i="1"/>
  <c r="L24" i="1"/>
  <c r="L25" i="1"/>
  <c r="N25" i="1" s="1"/>
  <c r="L26" i="1"/>
  <c r="L27" i="1"/>
  <c r="M27" i="1" s="1"/>
  <c r="L28" i="1"/>
  <c r="M28" i="1" s="1"/>
  <c r="J22" i="1"/>
  <c r="J23" i="1"/>
  <c r="J24" i="1"/>
  <c r="J25" i="1"/>
  <c r="J26" i="1"/>
  <c r="J27" i="1"/>
  <c r="J28" i="1"/>
  <c r="H22" i="1"/>
  <c r="H23" i="1"/>
  <c r="H24" i="1"/>
  <c r="H25" i="1"/>
  <c r="H26" i="1"/>
  <c r="K26" i="1" s="1"/>
  <c r="H27" i="1"/>
  <c r="K27" i="1" s="1"/>
  <c r="H28" i="1"/>
  <c r="K28" i="1" s="1"/>
  <c r="K25" i="1" l="1"/>
  <c r="K24" i="1"/>
  <c r="K23" i="1"/>
  <c r="K22" i="1"/>
  <c r="O26" i="1"/>
  <c r="O28" i="1"/>
  <c r="O27" i="1"/>
  <c r="O25" i="1"/>
  <c r="M25" i="1"/>
  <c r="N24" i="1"/>
  <c r="O24" i="1" s="1"/>
  <c r="N23" i="1"/>
  <c r="M23" i="1"/>
  <c r="N22" i="1"/>
  <c r="M22" i="1"/>
  <c r="H21" i="1"/>
  <c r="J21" i="1"/>
  <c r="L21" i="1"/>
  <c r="M21" i="1" s="1"/>
  <c r="O22" i="1" l="1"/>
  <c r="O23" i="1"/>
  <c r="N21" i="1"/>
  <c r="O21" i="1" s="1"/>
  <c r="K21" i="1"/>
  <c r="L20" i="1"/>
  <c r="M20" i="1" s="1"/>
  <c r="H20" i="1"/>
  <c r="J20" i="1"/>
  <c r="O30" i="1"/>
  <c r="O33" i="1" s="1"/>
  <c r="N20" i="1" l="1"/>
  <c r="O20" i="1" s="1"/>
  <c r="K20" i="1"/>
  <c r="O36" i="1"/>
  <c r="O29" i="1"/>
  <c r="O37" i="1" l="1"/>
  <c r="O31" i="1" l="1"/>
  <c r="O34" i="1" l="1"/>
  <c r="O35" i="1" s="1"/>
  <c r="O32" i="1"/>
  <c r="O3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<sst xmlns="http://schemas.openxmlformats.org/spreadsheetml/2006/main" count="63" uniqueCount="54">
  <si>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</si>
  <si>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</si>
  <si>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</si>
  <si>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</si>
  <si>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</si>
  <si>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</si>
  <si>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</si>
  <si>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</si>
  <si>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</si>
  <si>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</si>
  <si>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</si>
  <si>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</si>
  <si>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</si>
  <si>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</si>
  <si>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</si>
  <si>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</si>
  <si>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</si>
  <si>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</si>
  <si>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</si>
  <si>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</si>
  <si>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</si>
  <si>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</si>
  <si>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</si>
  <si>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</si>
  <si>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</si>
  <si>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</si>
  <si>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</si>
  <si>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</si>
  <si>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</si>
  <si>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</si>
  <si>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</si>
  <si>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</si>
  <si>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</si>
  <si>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</si>
  <si>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</si>
  <si>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</si>
  <si>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</si>
  <si>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</si>
  <si>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</si>
  <si>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</si>
  <si>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</si>
  <si>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</si>
  <si>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</si>
  <si>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</si>
  <si>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</si>
  <si>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 xml:space="preserve">Capacitación certificada de Jefes de área para trabajos en alturas con una intensidad horaria mínimo 8 horas. </t>
  </si>
  <si>
    <t>Capacitación certificada de Trabajador autorizado (reentrenamiento) avanzado con una intensidad Mínimo de 32 horas</t>
  </si>
  <si>
    <t>Capacitación certificada de Coordinador de trabajo en alturas con una intensidad mínimo de 80 horas</t>
  </si>
  <si>
    <t>Capacitación certificada actualización de Coordinador de trabajo en alturas con una intensidad mínimo de 16 horas.</t>
  </si>
  <si>
    <t xml:space="preserve">Capacitación certificada de andamiero con una intensidad mínimo de 8 horas </t>
  </si>
  <si>
    <t>Asesoría en la actualización de la normatividad para trabajo en alturas, Resolución 4272 del 2021</t>
  </si>
  <si>
    <t>Capacitación certificada trabajador entrante a espacios confinados 16 horas mínimo (40 % horas teóricas y 60 % horas prácticas) Resolución 0491 de 2020</t>
  </si>
  <si>
    <t xml:space="preserve">Capacitación certificada vigía de seguridad para trabajo en
espacios confinados 8 horas mínimo(40 % teóricas y 60% prácticas) Resolución 0491 de 2020 </t>
  </si>
  <si>
    <t>Capacitación certificada supervisor para trabajo en espacios confinados 20 horas mínimo (40% teóricas – 60% prácticas) Resolución 0491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</si>
</sst>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0" borderId="1" xfId="0" applyFont="1" applyBorder="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1" fillId="0" borderId="28" xfId="0" applyFont="1" applyBorder="1" applyAlignment="1" applyProtection="1">
      <alignment horizontal="center" vertical="center" wrapText="1"/>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29" xfId="0" applyFont="1" applyBorder="1" applyAlignment="1" applyProtection="1">
      <alignment horizontal="center"/>
      <protection hidden="1"/>
    </xf>
    <xf numFmtId="0" fontId="3" fillId="35" borderId="29" xfId="0" applyFont="1" applyFill="1" applyBorder="1" applyAlignment="1" applyProtection="1">
      <alignment horizontal="left" wrapText="1"/>
      <protection locked="0"/>
    </xf>
    <xf numFmtId="0" fontId="1" fillId="0" borderId="30" xfId="0" applyFont="1" applyBorder="1" applyAlignment="1" applyProtection="1">
      <alignment horizontal="center" vertical="center" wrapText="1"/>
      <protection hidden="1"/>
    </xf>
    <xf numFmtId="1" fontId="12" fillId="35" borderId="29" xfId="3" applyNumberFormat="1" applyFont="1" applyFill="1" applyBorder="1" applyAlignment="1" applyProtection="1">
      <alignment horizontal="center"/>
      <protection locked="0"/>
    </xf>
    <xf numFmtId="9" fontId="3" fillId="35" borderId="29" xfId="1" applyFont="1" applyFill="1" applyBorder="1" applyAlignment="1" applyProtection="1">
      <alignment horizontal="center"/>
      <protection locked="0"/>
    </xf>
    <xf numFmtId="43" fontId="3" fillId="0" borderId="29" xfId="3" applyFont="1" applyFill="1" applyBorder="1" applyAlignment="1" applyProtection="1">
      <alignment horizontal="center"/>
      <protection hidden="1"/>
    </xf>
    <xf numFmtId="0" fontId="1" fillId="0" borderId="1" xfId="0" applyFont="1" applyBorder="1" applyAlignment="1" applyProtection="1">
      <alignment horizontal="center" vertical="center" wrapText="1"/>
      <protection hidden="1"/>
    </xf>
    <xf numFmtId="0" fontId="1" fillId="0" borderId="28" xfId="0" applyFont="1" applyBorder="1" applyAlignment="1" applyProtection="1">
      <alignment vertical="top" wrapText="1"/>
      <protection hidden="1"/>
    </xf>
    <xf numFmtId="0" fontId="1" fillId="0" borderId="30" xfId="0" applyFont="1" applyBorder="1" applyAlignment="1" applyProtection="1">
      <alignment vertical="top" wrapText="1"/>
      <protection hidden="1"/>
    </xf>
    <xf numFmtId="0" fontId="1" fillId="0" borderId="1" xfId="0" applyFont="1" applyBorder="1" applyAlignment="1" applyProtection="1">
      <alignment vertical="top"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topLeftCell="A14" zoomScale="60" zoomScaleNormal="60" zoomScaleSheetLayoutView="70" zoomScalePageLayoutView="55" workbookViewId="0">
      <selection activeCell="O28" sqref="O28"/>
    </sheetView>
  </sheetViews>
  <sheetFormatPr baseColWidth="10" defaultColWidth="11.42578125" defaultRowHeight="15" x14ac:dyDescent="0.25"/>
  <cols>
    <col min="1" max="1" width="13.28515625" style="6" customWidth="1"/>
    <col min="2" max="2" width="84" style="24"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7" customWidth="1"/>
    <col min="12" max="12" width="22" style="7" customWidth="1"/>
    <col min="13" max="13" width="16.7109375" style="7" customWidth="1"/>
    <col min="14" max="14" width="14.7109375" style="7" customWidth="1"/>
    <col min="15" max="15" width="18.7109375" style="7" customWidth="1"/>
    <col min="16" max="16384" width="11.42578125" style="7"/>
  </cols>
  <sheetData>
    <row r="1" spans="1:15" x14ac:dyDescent="0.25">
      <c r="F1" s="27"/>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8" t="s">
        <v>39</v>
      </c>
    </row>
    <row r="8" spans="1:15" x14ac:dyDescent="0.25">
      <c r="A8" s="8"/>
    </row>
    <row r="9" spans="1:15" x14ac:dyDescent="0.25">
      <c r="A9" s="9" t="s">
        <v>29</v>
      </c>
    </row>
    <row r="10" spans="1:15" ht="25.5" customHeight="1" x14ac:dyDescent="0.25">
      <c r="A10" s="62" t="s">
        <v>28</v>
      </c>
      <c r="B10" s="62"/>
      <c r="C10" s="10"/>
      <c r="E10" s="11" t="s">
        <v>21</v>
      </c>
      <c r="F10" s="64"/>
      <c r="G10" s="65"/>
      <c r="K10" s="12" t="s">
        <v>16</v>
      </c>
      <c r="L10" s="66"/>
      <c r="M10" s="67"/>
      <c r="N10" s="68"/>
    </row>
    <row r="11" spans="1:15" ht="15.75" thickBot="1" x14ac:dyDescent="0.3">
      <c r="A11" s="10"/>
      <c r="B11" s="25"/>
      <c r="C11" s="10"/>
      <c r="E11" s="13"/>
      <c r="F11" s="13"/>
      <c r="G11" s="13"/>
      <c r="K11" s="14"/>
      <c r="L11" s="15"/>
      <c r="M11" s="15"/>
      <c r="N11" s="15"/>
    </row>
    <row r="12" spans="1:15" ht="30.75" customHeight="1" thickBot="1" x14ac:dyDescent="0.3">
      <c r="A12" s="49" t="s">
        <v>26</v>
      </c>
      <c r="B12" s="50"/>
      <c r="C12" s="16"/>
      <c r="D12" s="46" t="s">
        <v>17</v>
      </c>
      <c r="E12" s="47"/>
      <c r="F12" s="47"/>
      <c r="G12" s="48"/>
      <c r="H12" s="5"/>
      <c r="I12" s="26"/>
      <c r="J12" s="26"/>
      <c r="K12" s="14"/>
    </row>
    <row r="13" spans="1:15" ht="15.75" thickBot="1" x14ac:dyDescent="0.3">
      <c r="A13" s="51"/>
      <c r="B13" s="52"/>
      <c r="C13" s="16"/>
      <c r="D13" s="15"/>
      <c r="E13" s="13"/>
      <c r="F13" s="13"/>
      <c r="G13" s="13"/>
      <c r="K13" s="14"/>
    </row>
    <row r="14" spans="1:15" ht="30" customHeight="1" thickBot="1" x14ac:dyDescent="0.3">
      <c r="A14" s="51"/>
      <c r="B14" s="52"/>
      <c r="C14" s="16"/>
      <c r="D14" s="46" t="s">
        <v>18</v>
      </c>
      <c r="E14" s="47"/>
      <c r="F14" s="47"/>
      <c r="G14" s="48"/>
      <c r="H14" s="5"/>
      <c r="I14" s="26"/>
      <c r="J14" s="26"/>
      <c r="K14" s="14"/>
    </row>
    <row r="15" spans="1:15" ht="18.75" customHeight="1" thickBot="1" x14ac:dyDescent="0.3">
      <c r="A15" s="51"/>
      <c r="B15" s="52"/>
      <c r="C15" s="16"/>
      <c r="E15" s="13"/>
      <c r="F15" s="13"/>
      <c r="G15" s="13"/>
      <c r="K15" s="14"/>
    </row>
    <row r="16" spans="1:15" ht="24" customHeight="1" thickBot="1" x14ac:dyDescent="0.3">
      <c r="A16" s="53"/>
      <c r="B16" s="54"/>
      <c r="C16" s="16"/>
      <c r="D16" s="46" t="s">
        <v>22</v>
      </c>
      <c r="E16" s="47"/>
      <c r="F16" s="47"/>
      <c r="G16" s="48"/>
      <c r="H16" s="5"/>
      <c r="I16" s="26"/>
      <c r="J16" s="26"/>
      <c r="K16" s="14"/>
      <c r="L16" s="15"/>
      <c r="M16" s="15"/>
      <c r="N16" s="15"/>
    </row>
    <row r="17" spans="1:15" x14ac:dyDescent="0.25">
      <c r="A17" s="10"/>
      <c r="B17" s="25"/>
      <c r="C17" s="10"/>
      <c r="E17" s="13"/>
      <c r="F17" s="13"/>
      <c r="G17" s="13"/>
      <c r="K17" s="14"/>
      <c r="L17" s="15"/>
      <c r="M17" s="15"/>
      <c r="N17" s="15"/>
    </row>
    <row r="19" spans="1:15" s="20" customFormat="1" ht="111.75" customHeight="1" x14ac:dyDescent="0.25">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4" customFormat="1" ht="54" customHeight="1" x14ac:dyDescent="0.25">
      <c r="A20" s="28">
        <v>1</v>
      </c>
      <c r="B20" s="83" t="s">
        <v>45</v>
      </c>
      <c r="C20" s="29"/>
      <c r="D20" s="35">
        <v>1</v>
      </c>
      <c r="E20" s="35" t="s">
        <v>43</v>
      </c>
      <c r="F20" s="30"/>
      <c r="G20" s="31">
        <v>0</v>
      </c>
      <c r="H20" s="32">
        <f t="shared" ref="H20" si="0">+ROUND(F20*G20,0)</f>
        <v>0</v>
      </c>
      <c r="I20" s="31">
        <v>0</v>
      </c>
      <c r="J20" s="32">
        <f t="shared" ref="J20" si="1">ROUND(F20*I20,0)</f>
        <v>0</v>
      </c>
      <c r="K20" s="32">
        <f t="shared" ref="K20" si="2">ROUND(F20+H20+J20,0)</f>
        <v>0</v>
      </c>
      <c r="L20" s="32">
        <f>ROUND(F20*D20,0)</f>
        <v>0</v>
      </c>
      <c r="M20" s="32">
        <f>ROUND(L20*G20,0)</f>
        <v>0</v>
      </c>
      <c r="N20" s="32">
        <f t="shared" ref="N20" si="3">ROUND(L20*I20,0)</f>
        <v>0</v>
      </c>
      <c r="O20" s="33">
        <f t="shared" ref="O20" si="4">ROUND(L20+N20+M20,0)</f>
        <v>0</v>
      </c>
    </row>
    <row r="21" spans="1:15" s="34" customFormat="1" ht="56.25" customHeight="1" x14ac:dyDescent="0.25">
      <c r="A21" s="76">
        <v>2</v>
      </c>
      <c r="B21" s="84" t="s">
        <v>46</v>
      </c>
      <c r="C21" s="77"/>
      <c r="D21" s="78">
        <v>1</v>
      </c>
      <c r="E21" s="78" t="s">
        <v>43</v>
      </c>
      <c r="F21" s="79"/>
      <c r="G21" s="80">
        <v>0</v>
      </c>
      <c r="H21" s="81">
        <f t="shared" ref="H21:H28" si="5">+ROUND(F21*G21,0)</f>
        <v>0</v>
      </c>
      <c r="I21" s="80">
        <v>0</v>
      </c>
      <c r="J21" s="81">
        <f t="shared" ref="J21:J28" si="6">ROUND(F21*I21,0)</f>
        <v>0</v>
      </c>
      <c r="K21" s="81">
        <f t="shared" ref="K21:K28" si="7">ROUND(F21+H21+J21,0)</f>
        <v>0</v>
      </c>
      <c r="L21" s="81">
        <f t="shared" ref="L21:L28" si="8">ROUND(F21*D21,0)</f>
        <v>0</v>
      </c>
      <c r="M21" s="32">
        <f t="shared" ref="M21:M28" si="9">ROUND(L21*G21,0)</f>
        <v>0</v>
      </c>
      <c r="N21" s="32">
        <f t="shared" ref="N21:N28" si="10">ROUND(L21*I21,0)</f>
        <v>0</v>
      </c>
      <c r="O21" s="33">
        <f t="shared" ref="O21:O28" si="11">ROUND(L21+N21+M21,0)</f>
        <v>0</v>
      </c>
    </row>
    <row r="22" spans="1:15" s="34" customFormat="1" ht="56.25" customHeight="1" x14ac:dyDescent="0.25">
      <c r="A22" s="28">
        <v>3</v>
      </c>
      <c r="B22" s="85" t="s">
        <v>47</v>
      </c>
      <c r="C22" s="29"/>
      <c r="D22" s="82">
        <v>1</v>
      </c>
      <c r="E22" s="78" t="s">
        <v>43</v>
      </c>
      <c r="F22" s="30"/>
      <c r="G22" s="80">
        <v>0</v>
      </c>
      <c r="H22" s="81">
        <f t="shared" si="5"/>
        <v>0</v>
      </c>
      <c r="I22" s="80">
        <v>0</v>
      </c>
      <c r="J22" s="81">
        <f t="shared" si="6"/>
        <v>0</v>
      </c>
      <c r="K22" s="81">
        <f t="shared" si="7"/>
        <v>0</v>
      </c>
      <c r="L22" s="81">
        <f t="shared" si="8"/>
        <v>0</v>
      </c>
      <c r="M22" s="32">
        <f t="shared" si="9"/>
        <v>0</v>
      </c>
      <c r="N22" s="32">
        <f t="shared" si="10"/>
        <v>0</v>
      </c>
      <c r="O22" s="33">
        <f t="shared" si="11"/>
        <v>0</v>
      </c>
    </row>
    <row r="23" spans="1:15" s="34" customFormat="1" ht="56.25" customHeight="1" x14ac:dyDescent="0.25">
      <c r="A23" s="28">
        <v>4</v>
      </c>
      <c r="B23" s="85" t="s">
        <v>48</v>
      </c>
      <c r="C23" s="29"/>
      <c r="D23" s="82">
        <v>1</v>
      </c>
      <c r="E23" s="78" t="s">
        <v>43</v>
      </c>
      <c r="F23" s="30"/>
      <c r="G23" s="80">
        <v>0</v>
      </c>
      <c r="H23" s="81">
        <f t="shared" si="5"/>
        <v>0</v>
      </c>
      <c r="I23" s="80">
        <v>0</v>
      </c>
      <c r="J23" s="81">
        <f t="shared" si="6"/>
        <v>0</v>
      </c>
      <c r="K23" s="81">
        <f t="shared" si="7"/>
        <v>0</v>
      </c>
      <c r="L23" s="81">
        <f t="shared" si="8"/>
        <v>0</v>
      </c>
      <c r="M23" s="32">
        <f t="shared" si="9"/>
        <v>0</v>
      </c>
      <c r="N23" s="32">
        <f t="shared" si="10"/>
        <v>0</v>
      </c>
      <c r="O23" s="33">
        <f t="shared" si="11"/>
        <v>0</v>
      </c>
    </row>
    <row r="24" spans="1:15" s="34" customFormat="1" ht="56.25" customHeight="1" x14ac:dyDescent="0.25">
      <c r="A24" s="28">
        <v>5</v>
      </c>
      <c r="B24" s="85" t="s">
        <v>49</v>
      </c>
      <c r="C24" s="29"/>
      <c r="D24" s="82">
        <v>1</v>
      </c>
      <c r="E24" s="78" t="s">
        <v>43</v>
      </c>
      <c r="F24" s="30"/>
      <c r="G24" s="80">
        <v>0</v>
      </c>
      <c r="H24" s="81">
        <f t="shared" si="5"/>
        <v>0</v>
      </c>
      <c r="I24" s="80">
        <v>0</v>
      </c>
      <c r="J24" s="81">
        <f t="shared" si="6"/>
        <v>0</v>
      </c>
      <c r="K24" s="81">
        <f t="shared" si="7"/>
        <v>0</v>
      </c>
      <c r="L24" s="81">
        <f t="shared" si="8"/>
        <v>0</v>
      </c>
      <c r="M24" s="32">
        <f t="shared" si="9"/>
        <v>0</v>
      </c>
      <c r="N24" s="32">
        <f t="shared" si="10"/>
        <v>0</v>
      </c>
      <c r="O24" s="33">
        <f t="shared" si="11"/>
        <v>0</v>
      </c>
    </row>
    <row r="25" spans="1:15" s="34" customFormat="1" ht="56.25" customHeight="1" x14ac:dyDescent="0.25">
      <c r="A25" s="28">
        <v>6</v>
      </c>
      <c r="B25" s="85" t="s">
        <v>50</v>
      </c>
      <c r="C25" s="29"/>
      <c r="D25" s="82">
        <v>1</v>
      </c>
      <c r="E25" s="78" t="s">
        <v>43</v>
      </c>
      <c r="F25" s="30"/>
      <c r="G25" s="80">
        <v>0</v>
      </c>
      <c r="H25" s="81">
        <f t="shared" si="5"/>
        <v>0</v>
      </c>
      <c r="I25" s="80">
        <v>0</v>
      </c>
      <c r="J25" s="81">
        <f t="shared" si="6"/>
        <v>0</v>
      </c>
      <c r="K25" s="81">
        <f t="shared" si="7"/>
        <v>0</v>
      </c>
      <c r="L25" s="81">
        <f t="shared" si="8"/>
        <v>0</v>
      </c>
      <c r="M25" s="32">
        <f t="shared" si="9"/>
        <v>0</v>
      </c>
      <c r="N25" s="32">
        <f t="shared" si="10"/>
        <v>0</v>
      </c>
      <c r="O25" s="33">
        <f t="shared" si="11"/>
        <v>0</v>
      </c>
    </row>
    <row r="26" spans="1:15" s="34" customFormat="1" ht="56.25" customHeight="1" x14ac:dyDescent="0.25">
      <c r="A26" s="28">
        <v>7</v>
      </c>
      <c r="B26" s="85" t="s">
        <v>51</v>
      </c>
      <c r="C26" s="29"/>
      <c r="D26" s="82">
        <v>1</v>
      </c>
      <c r="E26" s="78" t="s">
        <v>43</v>
      </c>
      <c r="F26" s="30"/>
      <c r="G26" s="80">
        <v>0</v>
      </c>
      <c r="H26" s="81">
        <f t="shared" si="5"/>
        <v>0</v>
      </c>
      <c r="I26" s="80">
        <v>0</v>
      </c>
      <c r="J26" s="81">
        <f t="shared" si="6"/>
        <v>0</v>
      </c>
      <c r="K26" s="81">
        <f t="shared" si="7"/>
        <v>0</v>
      </c>
      <c r="L26" s="81">
        <f t="shared" si="8"/>
        <v>0</v>
      </c>
      <c r="M26" s="32">
        <f t="shared" si="9"/>
        <v>0</v>
      </c>
      <c r="N26" s="32">
        <f t="shared" si="10"/>
        <v>0</v>
      </c>
      <c r="O26" s="33">
        <f t="shared" si="11"/>
        <v>0</v>
      </c>
    </row>
    <row r="27" spans="1:15" s="34" customFormat="1" ht="56.25" customHeight="1" x14ac:dyDescent="0.25">
      <c r="A27" s="28">
        <v>8</v>
      </c>
      <c r="B27" s="85" t="s">
        <v>52</v>
      </c>
      <c r="C27" s="29"/>
      <c r="D27" s="82">
        <v>1</v>
      </c>
      <c r="E27" s="78" t="s">
        <v>43</v>
      </c>
      <c r="F27" s="30"/>
      <c r="G27" s="80">
        <v>0</v>
      </c>
      <c r="H27" s="81">
        <f t="shared" si="5"/>
        <v>0</v>
      </c>
      <c r="I27" s="80">
        <v>0</v>
      </c>
      <c r="J27" s="81">
        <f t="shared" si="6"/>
        <v>0</v>
      </c>
      <c r="K27" s="81">
        <f t="shared" si="7"/>
        <v>0</v>
      </c>
      <c r="L27" s="81">
        <f t="shared" si="8"/>
        <v>0</v>
      </c>
      <c r="M27" s="32">
        <f t="shared" si="9"/>
        <v>0</v>
      </c>
      <c r="N27" s="32">
        <f t="shared" si="10"/>
        <v>0</v>
      </c>
      <c r="O27" s="33">
        <f t="shared" si="11"/>
        <v>0</v>
      </c>
    </row>
    <row r="28" spans="1:15" s="34" customFormat="1" ht="56.25" customHeight="1" x14ac:dyDescent="0.25">
      <c r="A28" s="28">
        <v>9</v>
      </c>
      <c r="B28" s="85" t="s">
        <v>53</v>
      </c>
      <c r="C28" s="29"/>
      <c r="D28" s="82">
        <v>1</v>
      </c>
      <c r="E28" s="82" t="s">
        <v>43</v>
      </c>
      <c r="F28" s="30"/>
      <c r="G28" s="80">
        <v>0</v>
      </c>
      <c r="H28" s="32">
        <f t="shared" si="5"/>
        <v>0</v>
      </c>
      <c r="I28" s="80">
        <v>0</v>
      </c>
      <c r="J28" s="32">
        <f t="shared" si="6"/>
        <v>0</v>
      </c>
      <c r="K28" s="32">
        <f t="shared" si="7"/>
        <v>0</v>
      </c>
      <c r="L28" s="32">
        <f t="shared" si="8"/>
        <v>0</v>
      </c>
      <c r="M28" s="32">
        <f t="shared" si="9"/>
        <v>0</v>
      </c>
      <c r="N28" s="32">
        <f t="shared" si="10"/>
        <v>0</v>
      </c>
      <c r="O28" s="33">
        <f t="shared" si="11"/>
        <v>0</v>
      </c>
    </row>
    <row r="29" spans="1:15" s="20" customFormat="1" ht="42" customHeight="1" thickBot="1" x14ac:dyDescent="0.25">
      <c r="A29" s="16"/>
      <c r="B29" s="71"/>
      <c r="C29" s="71"/>
      <c r="D29" s="71"/>
      <c r="E29" s="71"/>
      <c r="F29" s="71"/>
      <c r="G29" s="71"/>
      <c r="H29" s="71"/>
      <c r="I29" s="71"/>
      <c r="J29" s="71"/>
      <c r="K29" s="71"/>
      <c r="L29" s="71"/>
      <c r="M29" s="72" t="s">
        <v>35</v>
      </c>
      <c r="N29" s="72"/>
      <c r="O29" s="23">
        <f>SUMIF(G:G,0%,L:L)</f>
        <v>0</v>
      </c>
    </row>
    <row r="30" spans="1:15" s="20" customFormat="1" ht="39" customHeight="1" thickBot="1" x14ac:dyDescent="0.25">
      <c r="A30" s="60" t="s">
        <v>24</v>
      </c>
      <c r="B30" s="61"/>
      <c r="C30" s="61"/>
      <c r="D30" s="61"/>
      <c r="E30" s="61"/>
      <c r="F30" s="61"/>
      <c r="G30" s="61"/>
      <c r="H30" s="61"/>
      <c r="I30" s="61"/>
      <c r="J30" s="61"/>
      <c r="K30" s="61"/>
      <c r="L30" s="61"/>
      <c r="M30" s="73" t="s">
        <v>10</v>
      </c>
      <c r="N30" s="73"/>
      <c r="O30" s="2">
        <f>SUMIF(G:G,5%,L:L)</f>
        <v>0</v>
      </c>
    </row>
    <row r="31" spans="1:15" s="20" customFormat="1" ht="30" customHeight="1" x14ac:dyDescent="0.2">
      <c r="A31" s="56" t="s">
        <v>42</v>
      </c>
      <c r="B31" s="57"/>
      <c r="C31" s="57"/>
      <c r="D31" s="57"/>
      <c r="E31" s="57"/>
      <c r="F31" s="57"/>
      <c r="G31" s="57"/>
      <c r="H31" s="57"/>
      <c r="I31" s="57"/>
      <c r="J31" s="57"/>
      <c r="K31" s="57"/>
      <c r="L31" s="58"/>
      <c r="M31" s="73" t="s">
        <v>11</v>
      </c>
      <c r="N31" s="73"/>
      <c r="O31" s="2">
        <f>SUMIF(G:G,19%,L:L)</f>
        <v>0</v>
      </c>
    </row>
    <row r="32" spans="1:15" s="20" customFormat="1" ht="30" customHeight="1" x14ac:dyDescent="0.2">
      <c r="A32" s="59"/>
      <c r="B32" s="59"/>
      <c r="C32" s="59"/>
      <c r="D32" s="59"/>
      <c r="E32" s="59"/>
      <c r="F32" s="59"/>
      <c r="G32" s="59"/>
      <c r="H32" s="59"/>
      <c r="I32" s="59"/>
      <c r="J32" s="59"/>
      <c r="K32" s="59"/>
      <c r="L32" s="59"/>
      <c r="M32" s="38" t="s">
        <v>7</v>
      </c>
      <c r="N32" s="39"/>
      <c r="O32" s="3">
        <f>SUM(O29:O31)</f>
        <v>0</v>
      </c>
    </row>
    <row r="33" spans="1:15" s="20" customFormat="1" ht="30" customHeight="1" x14ac:dyDescent="0.2">
      <c r="A33" s="59"/>
      <c r="B33" s="59"/>
      <c r="C33" s="59"/>
      <c r="D33" s="59"/>
      <c r="E33" s="59"/>
      <c r="F33" s="59"/>
      <c r="G33" s="59"/>
      <c r="H33" s="59"/>
      <c r="I33" s="59"/>
      <c r="J33" s="59"/>
      <c r="K33" s="59"/>
      <c r="L33" s="59"/>
      <c r="M33" s="74" t="s">
        <v>12</v>
      </c>
      <c r="N33" s="75"/>
      <c r="O33" s="4">
        <f>ROUND(O30*5%,0)</f>
        <v>0</v>
      </c>
    </row>
    <row r="34" spans="1:15" s="20" customFormat="1" ht="30" customHeight="1" x14ac:dyDescent="0.2">
      <c r="A34" s="59"/>
      <c r="B34" s="59"/>
      <c r="C34" s="59"/>
      <c r="D34" s="59"/>
      <c r="E34" s="59"/>
      <c r="F34" s="59"/>
      <c r="G34" s="59"/>
      <c r="H34" s="59"/>
      <c r="I34" s="59"/>
      <c r="J34" s="59"/>
      <c r="K34" s="59"/>
      <c r="L34" s="59"/>
      <c r="M34" s="74" t="s">
        <v>13</v>
      </c>
      <c r="N34" s="75"/>
      <c r="O34" s="2">
        <f>ROUND(O31*19%,0)</f>
        <v>0</v>
      </c>
    </row>
    <row r="35" spans="1:15" s="20" customFormat="1" ht="30" customHeight="1" x14ac:dyDescent="0.2">
      <c r="A35" s="59"/>
      <c r="B35" s="59"/>
      <c r="C35" s="59"/>
      <c r="D35" s="59"/>
      <c r="E35" s="59"/>
      <c r="F35" s="59"/>
      <c r="G35" s="59"/>
      <c r="H35" s="59"/>
      <c r="I35" s="59"/>
      <c r="J35" s="59"/>
      <c r="K35" s="59"/>
      <c r="L35" s="59"/>
      <c r="M35" s="38" t="s">
        <v>14</v>
      </c>
      <c r="N35" s="39"/>
      <c r="O35" s="3">
        <f>SUM(O33:O34)</f>
        <v>0</v>
      </c>
    </row>
    <row r="36" spans="1:15" s="20" customFormat="1" ht="30" customHeight="1" x14ac:dyDescent="0.2">
      <c r="A36" s="59"/>
      <c r="B36" s="59"/>
      <c r="C36" s="59"/>
      <c r="D36" s="59"/>
      <c r="E36" s="59"/>
      <c r="F36" s="59"/>
      <c r="G36" s="59"/>
      <c r="H36" s="59"/>
      <c r="I36" s="59"/>
      <c r="J36" s="59"/>
      <c r="K36" s="59"/>
      <c r="L36" s="59"/>
      <c r="M36" s="42" t="s">
        <v>33</v>
      </c>
      <c r="N36" s="43"/>
      <c r="O36" s="2">
        <f>SUMIF(I:I,8%,N:N)</f>
        <v>0</v>
      </c>
    </row>
    <row r="37" spans="1:15" s="20" customFormat="1" ht="37.5" customHeight="1" x14ac:dyDescent="0.2">
      <c r="A37" s="59"/>
      <c r="B37" s="59"/>
      <c r="C37" s="59"/>
      <c r="D37" s="59"/>
      <c r="E37" s="59"/>
      <c r="F37" s="59"/>
      <c r="G37" s="59"/>
      <c r="H37" s="59"/>
      <c r="I37" s="59"/>
      <c r="J37" s="59"/>
      <c r="K37" s="59"/>
      <c r="L37" s="59"/>
      <c r="M37" s="40" t="s">
        <v>32</v>
      </c>
      <c r="N37" s="41"/>
      <c r="O37" s="3">
        <f>SUM(O36)</f>
        <v>0</v>
      </c>
    </row>
    <row r="38" spans="1:15" s="20" customFormat="1" ht="44.25" customHeight="1" x14ac:dyDescent="0.2">
      <c r="A38" s="59"/>
      <c r="B38" s="59"/>
      <c r="C38" s="59"/>
      <c r="D38" s="59"/>
      <c r="E38" s="59"/>
      <c r="F38" s="59"/>
      <c r="G38" s="59"/>
      <c r="H38" s="59"/>
      <c r="I38" s="59"/>
      <c r="J38" s="59"/>
      <c r="K38" s="59"/>
      <c r="L38" s="59"/>
      <c r="M38" s="40" t="s">
        <v>15</v>
      </c>
      <c r="N38" s="41"/>
      <c r="O38" s="3">
        <f>+O32+O35+O37</f>
        <v>0</v>
      </c>
    </row>
    <row r="40" spans="1:15" x14ac:dyDescent="0.25">
      <c r="B40" s="36"/>
      <c r="C40" s="37"/>
    </row>
    <row r="41" spans="1:15" x14ac:dyDescent="0.25">
      <c r="B41" s="36"/>
      <c r="C41" s="37"/>
    </row>
    <row r="42" spans="1:15" x14ac:dyDescent="0.25">
      <c r="B42" s="69"/>
      <c r="C42" s="69"/>
    </row>
    <row r="43" spans="1:15" ht="15.75" thickBot="1" x14ac:dyDescent="0.3">
      <c r="B43" s="70"/>
      <c r="C43" s="70"/>
    </row>
    <row r="44" spans="1:15" x14ac:dyDescent="0.25">
      <c r="B44" s="63" t="s">
        <v>20</v>
      </c>
      <c r="C44" s="63"/>
    </row>
    <row r="46" spans="1:15" x14ac:dyDescent="0.25">
      <c r="A46" s="21" t="s">
        <v>44</v>
      </c>
    </row>
  </sheetData>
  <sheetProtection selectLockedCells="1"/>
  <mergeCells count="30">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 ref="A2:A5"/>
    <mergeCell ref="D12:G12"/>
    <mergeCell ref="A12:B16"/>
    <mergeCell ref="B2:M2"/>
    <mergeCell ref="B3:M3"/>
    <mergeCell ref="B4:M5"/>
    <mergeCell ref="M35:N35"/>
    <mergeCell ref="M38:N38"/>
    <mergeCell ref="M36:N36"/>
    <mergeCell ref="M37:N37"/>
    <mergeCell ref="N2:O2"/>
    <mergeCell ref="N3:O3"/>
    <mergeCell ref="N4:O4"/>
    <mergeCell ref="N5:O5"/>
  </mergeCells>
  <dataValidations count="1">
    <dataValidation type="whole" allowBlank="1" showInputMessage="1" showErrorMessage="1" sqref="F20:F2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G20:G28 I22:I28</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Props1.xml><?xml version="1.0" encoding="utf-8"?>
<ds:datastoreItem xmlns:ds="http://schemas.openxmlformats.org/officeDocument/2006/customXml" ds:itemID="{E836D1CF-C16D-4F44-B520-C037D9A3E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262ae885-9fa2-4e3f-97b2-ea068df44b80"/>
    <ds:schemaRef ds:uri="http://schemas.microsoft.com/office/2006/documentManagement/types"/>
    <ds:schemaRef ds:uri="http://schemas.microsoft.com/office/infopath/2007/PartnerControls"/>
    <ds:schemaRef ds:uri="http://purl.org/dc/elements/1.1/"/>
    <ds:schemaRef ds:uri="http://schemas.microsoft.com/office/2006/metadata/properties"/>
    <ds:schemaRef ds:uri="1a0df483-f6f4-4cfb-8a10-9cfe61e9092b"/>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2023-05-23T16:42:24Z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