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cprodriguezpulgarin\OneDrive - UNIVERSIDAD DE CUNDINAMARCA\CONTRATACION DIRECTA 2023\F-CD-140\PUBLICACION\"/>
    </mc:Choice>
  </mc:AlternateContent>
  <bookViews>
    <workbookView xWindow="-120" yWindow="-120" windowWidth="15480" windowHeight="8325"/>
  </bookViews>
  <sheets>
    <sheet name="Hoja1" sheetId="1" r:id="rId1"/>
    <sheet name="Hoja2" sheetId="2" state="hidden" r:id="rId2"/>
  </sheets>
  <definedNames>
    <definedName name="_xlnm.Print_Area" localSheetId="0">Hoja1!$A$1:$O$65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1" l="1"/>
  <c r="O22" i="1"/>
  <c r="O23" i="1"/>
  <c r="O24" i="1"/>
  <c r="O25" i="1"/>
  <c r="O26" i="1"/>
  <c r="O27" i="1"/>
  <c r="O28" i="1"/>
  <c r="O29" i="1"/>
  <c r="O30" i="1"/>
  <c r="O31" i="1"/>
  <c r="O33" i="1"/>
  <c r="O34" i="1"/>
  <c r="O35" i="1"/>
  <c r="O36" i="1"/>
  <c r="O37" i="1"/>
  <c r="O38" i="1"/>
  <c r="O39" i="1"/>
  <c r="O40" i="1"/>
  <c r="O41" i="1"/>
  <c r="O42" i="1"/>
  <c r="O43" i="1"/>
  <c r="O44" i="1"/>
  <c r="O45" i="1"/>
  <c r="O46" i="1"/>
  <c r="O47" i="1"/>
  <c r="N21" i="1"/>
  <c r="N22" i="1"/>
  <c r="N23" i="1"/>
  <c r="N24" i="1"/>
  <c r="N25" i="1"/>
  <c r="N26" i="1"/>
  <c r="N27" i="1"/>
  <c r="N28" i="1"/>
  <c r="N29" i="1"/>
  <c r="N30" i="1"/>
  <c r="N31" i="1"/>
  <c r="N33" i="1"/>
  <c r="N34" i="1"/>
  <c r="N35" i="1"/>
  <c r="N36" i="1"/>
  <c r="N37" i="1"/>
  <c r="N38" i="1"/>
  <c r="N39" i="1"/>
  <c r="N40" i="1"/>
  <c r="N41" i="1"/>
  <c r="N42" i="1"/>
  <c r="N43" i="1"/>
  <c r="N44" i="1"/>
  <c r="N45" i="1"/>
  <c r="N46" i="1"/>
  <c r="N47" i="1"/>
  <c r="M21" i="1"/>
  <c r="M22" i="1"/>
  <c r="M23" i="1"/>
  <c r="M24" i="1"/>
  <c r="M25" i="1"/>
  <c r="M26" i="1"/>
  <c r="M27" i="1"/>
  <c r="M28" i="1"/>
  <c r="M29" i="1"/>
  <c r="M30" i="1"/>
  <c r="M31" i="1"/>
  <c r="M33" i="1"/>
  <c r="M34" i="1"/>
  <c r="M35" i="1"/>
  <c r="M36" i="1"/>
  <c r="M37" i="1"/>
  <c r="M38" i="1"/>
  <c r="M39" i="1"/>
  <c r="M40" i="1"/>
  <c r="M41" i="1"/>
  <c r="M42" i="1"/>
  <c r="M43" i="1"/>
  <c r="M44" i="1"/>
  <c r="M45" i="1"/>
  <c r="M46" i="1"/>
  <c r="M47" i="1"/>
  <c r="L21" i="1"/>
  <c r="L22" i="1"/>
  <c r="L23" i="1"/>
  <c r="L24" i="1"/>
  <c r="L25" i="1"/>
  <c r="L26" i="1"/>
  <c r="L27" i="1"/>
  <c r="L28" i="1"/>
  <c r="L29" i="1"/>
  <c r="L30" i="1"/>
  <c r="L31" i="1"/>
  <c r="L32" i="1"/>
  <c r="N32" i="1" s="1"/>
  <c r="L33" i="1"/>
  <c r="L34" i="1"/>
  <c r="L35" i="1"/>
  <c r="L36" i="1"/>
  <c r="L37" i="1"/>
  <c r="L38" i="1"/>
  <c r="L39" i="1"/>
  <c r="L40" i="1"/>
  <c r="L41" i="1"/>
  <c r="L42" i="1"/>
  <c r="L43" i="1"/>
  <c r="L44" i="1"/>
  <c r="L45" i="1"/>
  <c r="L46" i="1"/>
  <c r="L47" i="1"/>
  <c r="K21" i="1"/>
  <c r="K22" i="1"/>
  <c r="K23" i="1"/>
  <c r="K24" i="1"/>
  <c r="K25" i="1"/>
  <c r="K26" i="1"/>
  <c r="K27" i="1"/>
  <c r="K28" i="1"/>
  <c r="K29" i="1"/>
  <c r="K30" i="1"/>
  <c r="K31" i="1"/>
  <c r="K33" i="1"/>
  <c r="K34" i="1"/>
  <c r="K35" i="1"/>
  <c r="K36" i="1"/>
  <c r="K37" i="1"/>
  <c r="K38" i="1"/>
  <c r="K39" i="1"/>
  <c r="K40" i="1"/>
  <c r="K41" i="1"/>
  <c r="K42" i="1"/>
  <c r="K43" i="1"/>
  <c r="K44" i="1"/>
  <c r="K45" i="1"/>
  <c r="K46" i="1"/>
  <c r="K47" i="1"/>
  <c r="J21" i="1"/>
  <c r="J22" i="1"/>
  <c r="J23" i="1"/>
  <c r="J24" i="1"/>
  <c r="J25" i="1"/>
  <c r="J26" i="1"/>
  <c r="J27" i="1"/>
  <c r="J28" i="1"/>
  <c r="J29" i="1"/>
  <c r="J30" i="1"/>
  <c r="J31" i="1"/>
  <c r="J32" i="1"/>
  <c r="J33" i="1"/>
  <c r="J34" i="1"/>
  <c r="J35" i="1"/>
  <c r="J36" i="1"/>
  <c r="J37" i="1"/>
  <c r="J38" i="1"/>
  <c r="J39" i="1"/>
  <c r="J40" i="1"/>
  <c r="J41" i="1"/>
  <c r="J42" i="1"/>
  <c r="J43" i="1"/>
  <c r="J44" i="1"/>
  <c r="J45" i="1"/>
  <c r="J46" i="1"/>
  <c r="J47" i="1"/>
  <c r="H21" i="1"/>
  <c r="H22" i="1"/>
  <c r="H23" i="1"/>
  <c r="H24" i="1"/>
  <c r="H25" i="1"/>
  <c r="H26" i="1"/>
  <c r="H27" i="1"/>
  <c r="H28" i="1"/>
  <c r="H29" i="1"/>
  <c r="H30" i="1"/>
  <c r="H31" i="1"/>
  <c r="H32" i="1"/>
  <c r="H33" i="1"/>
  <c r="H34" i="1"/>
  <c r="H35" i="1"/>
  <c r="H36" i="1"/>
  <c r="H37" i="1"/>
  <c r="H38" i="1"/>
  <c r="H39" i="1"/>
  <c r="H40" i="1"/>
  <c r="H41" i="1"/>
  <c r="H42" i="1"/>
  <c r="H43" i="1"/>
  <c r="H44" i="1"/>
  <c r="H45" i="1"/>
  <c r="H46" i="1"/>
  <c r="H47" i="1"/>
  <c r="A22" i="1"/>
  <c r="A23" i="1"/>
  <c r="A24" i="1"/>
  <c r="A25" i="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21" i="1"/>
  <c r="K32" i="1" l="1"/>
  <c r="M32" i="1"/>
  <c r="O32" i="1" s="1"/>
  <c r="L20" i="1"/>
  <c r="M20" i="1" s="1"/>
  <c r="H20" i="1"/>
  <c r="J20" i="1"/>
  <c r="O49" i="1"/>
  <c r="O52" i="1" s="1"/>
  <c r="N20" i="1" l="1"/>
  <c r="O20" i="1" s="1"/>
  <c r="K20" i="1"/>
  <c r="O55" i="1"/>
  <c r="O48" i="1"/>
  <c r="O56" i="1" l="1"/>
  <c r="O50" i="1" l="1"/>
  <c r="O53" i="1" l="1"/>
  <c r="O54" i="1" s="1"/>
  <c r="O51" i="1"/>
  <c r="O57"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<sst xmlns="http://schemas.openxmlformats.org/spreadsheetml/2006/main" count="101" uniqueCount="73">
  <si>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</si>
  <si>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</si>
  <si>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</si>
  <si>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</si>
  <si>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</si>
  <si>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</si>
  <si>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</si>
  <si>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</si>
  <si>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</si>
  <si>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</si>
  <si>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</si>
  <si>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</si>
  <si>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</si>
  <si>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</si>
  <si>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</si>
  <si>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</si>
  <si>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</si>
  <si>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</si>
  <si>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</si>
  <si>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</si>
  <si>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</si>
  <si>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</si>
  <si>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</si>
  <si>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</si>
  <si>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</si>
  <si>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</si>
  <si>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</si>
  <si>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</si>
  <si>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</si>
  <si>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</si>
  <si>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</si>
  <si>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</si>
  <si>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</si>
  <si>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</si>
  <si>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</si>
  <si>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</si>
  <si>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</si>
  <si>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</si>
  <si>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</si>
  <si>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</si>
  <si>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</si>
  <si>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</si>
  <si>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</si>
  <si>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</si>
  <si>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</si>
  <si>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Manguera Linea Peletizada Raya Azul Calibre 60 X 90 Metros De 2″ ;Diametro externo 2 metro x 40 cms espesor. Presentación por rollo de 90 metros.</t>
  </si>
  <si>
    <t>Manguera Linea Peletizada negro Raya Azul Calibre 60 X 90 Metros De 1/ 2″. Presentación rollo por 90 metros</t>
  </si>
  <si>
    <t>Manguera Linea Peletizada negro Raya Azul Calibre 60 X 90 Metros De 3/4″ diametro externo 1 metro x 20 cms espesor.Presentación rollo por 90 metros</t>
  </si>
  <si>
    <t>Manguera Linea Peletizada Raya Azul Calibre 60 X 90 Metros De 1-1/ 2″ diametro externo 1,50 metro x 40 cms espesor. Presentación rollo por 90 metros</t>
  </si>
  <si>
    <t>Manguera Linea Peletizada Raya Azul Calibre 60 X 90 Metros De 1″ diametro externo 1 metro x 20 cms espesor. Presentación por rollo de 90 metros.</t>
  </si>
  <si>
    <t>Manguera Linea Peletizada Raya Azul Calibre 60 X 50 Metros De 3″ diametro 220 centimetros x 35 cms altura. Presentación rollo por 50 metros.</t>
  </si>
  <si>
    <t>Unión Rápida Polietileno Riego 50mm 1.1/2 pulgada.</t>
  </si>
  <si>
    <t>Unión Rápida Polietileno Riego 90 mm 3 pulgadas.</t>
  </si>
  <si>
    <t>Unión Rápida Polietileno Riego 25 mm 3/4 de pulgadas.</t>
  </si>
  <si>
    <t>Unión Rápida Polietileno Riego 75 mm 2 pulgadas.</t>
  </si>
  <si>
    <t>Unión Rápida Polietileno Riego 75 mm 2 pulgadas a ½ pulgada.</t>
  </si>
  <si>
    <t>Unión Rápida Polietileno Riego de 1 pulgada.</t>
  </si>
  <si>
    <t>Hidrante y bayoneta Para Riego 3/4''.</t>
  </si>
  <si>
    <t>Hidrante Y Bayoneta Para Riego De 1/2".</t>
  </si>
  <si>
    <t>Hidrante Y Bayoneta Para Riego De 1"</t>
  </si>
  <si>
    <t>Abrazadera Acople Rápido Polietileno Riego 1 pulgada Salida ¾ pulgada.</t>
  </si>
  <si>
    <t>Abrazadera Acople Rápido Polietileno Riego 2 pulgadas Salida 1 pulgada.</t>
  </si>
  <si>
    <t>Abrazadera Acople Rápido Polietileno Riego 2 pulgadas Salida ¾ pulgada.</t>
  </si>
  <si>
    <t>Manguera De Alta Presión Negra 5 Capas Diámetro 8.5mm Largo 100m. Para equipo de fumigación estacionaria.</t>
  </si>
  <si>
    <t>Tubo corrugado alcantarillado de 24" de 6,5 metros de largo, PVC. tubería de pared estructural, fabricada en un proceso de doble extrusión, pared interna lisa y exterior corrugada, sistema de unión mecánico. fabricado bajo la norma NTC 5055, tubos y accesorios de poli (cloruro de vinilo) PVC perfilado para uso en alcantarillado por gravedad ASTMF 794. Presentación por unidad.</t>
  </si>
  <si>
    <t>Válvula PVC presión de 2 pulgadas, soldada (lisa), color blanco: está fabricada con policloruro de vinilo, material que garantiza la conservación de la calidad del agua, verificado de acuerdo con la ANSI/NSF 61:02. La tubería PVC presión cumple las normas NTC 382, Tubos de Policloruro de Vinilo (PVC) clasificados según la Presión (serie RDE), NTC 1339 Accesorios de (Poli Cloruro de Vinilo) (PVC) Schedule 40 y NTC 576 para la soldadura., presión psi 200psi, tubos en PVC para el transporte de fluidos a Presión, fácil instalación. Vida útil estimada en 50 años. Resistente a la corrosión interna y externa. Libre de olor, sabor y toxicidad.</t>
  </si>
  <si>
    <t>Tubería PVC presión de 3 pulgadas en color blanco: está fabricada con policloruro de vinilo, material que garantiza la conservación de la calidad del agua, verificado de acuerdo a la ANSI/NSF 61:02. La tubería PVC presión cumple las normas NTC 382, Tubos de Policloruro de Vinilo (PVC) clasificados según la Presión (serie RDE), NTC 1339 Accesorios de (Poli Cloruro de Vinilo) (PVC) Schedule 40 y NTC 576 para la soldadura., presion psi 200psi, tubos en pvc para el transporte de fluidos a Presión, facil instalación. Vida util estimada en 50 años. Resistente a la corrosión interna y externa. Libre de olor, sabor y toxicidad. Presentación tubo de 6 metros.</t>
  </si>
  <si>
    <t>Tubería PVC presión de 2 pulgadas en color blanco: está fabricada con policloruro de vinilo, material que garantiza la conservación de la calidad del agua, verificado de acuerdo a la ANSI/NSF 61:02. La tubería PVC presión cumple las normas NTC 382, Tubos de Policloruro de Vinilo (PVC) clasificados según la Presión (serie RDE), NTC 1339 Accesorios de (Poli Cloruro de Vinilo) (PVC) Schedule 40 y NTC 576 para la soldadura., presion psi 200psi, tubos en pvc para el transporte de fluidos a Presion, facil instalacion. Vida util estimada en 50 años. Resistente a la corrosion interna y externa. Libre de olor, sabor y toxicidad. Presentacion tubo de 6 metros</t>
  </si>
  <si>
    <t>Tuberia PVC presion de 1/2 pulgadas en color blanco: esta fabricada con policloruro de vinilo, material que garantiza la conservacion de la calidad del agua, verificado de acuerdo a la ANSI/NSF 61:02. La tuberia PVC presion cumple las normas NTC 382, Tubos de Policloruro de Vinilo (PVC) clasificados segun la Presion (serie RDE), NTC 1339 Accesorios de (Poli Cloruro de Vinilo) (PVC) Schedule 40 y NTC 576 para la soldadura., presion psi 200psi, tubos en pvc para el transporte de fluidos a Presion, facil instalacion. Vida util estimada en 50 años. Resistente a la corrosion interna y externa. Libre de olor, sabor y toxicidad. Presentacion tubo de 6 metros.</t>
  </si>
  <si>
    <t>Buje soldado PVC presion 3x2. color blanco, presion de trabajo 23oC. Reductor de tuberia: esta fabricada con policloruro de vinilo, material que garantiza la conservacion de la calidad del agua, verificado de acuerdo a la ANSI/NSF 61:02. La tuberia PVC presion cumple las normas NTC 382, Tubos de Policloruro de Vinilo (PVC) clasificados segun la Presion (serie RDE), NTC 1339 Accesorios de (Poli Cloruro de Vinilo) (PVC) Schedule 40 y NTC 576 para la soldadura., presion psi 200psi, tubos en pvc para el transporte de fluidos a Presion, facil instalacion. Vida util estimada en 50 anos. Resistente a la corrosion interna y externa. Libre de olor, sabor y toxicidad.</t>
  </si>
  <si>
    <t>Codo presion PVC 45 x 3 pulgadas. (Semicodo), en color blanco: esta fabricada con policloruro de vinilo, material que garantiza la conservacion de la calidad del agua, verificado de acuerdo a la ANSI/NSF 61:02. La tuberia PVC presion cumple las normas NTC 382, Tubos de Policloruro de Vinilo (PVC) clasificados segun la Presion (serie RDE), NTC 1339 Accesorios de (Poli Cloruro de Vinilo) (PVC) Schedule 40 y NTC 576 para la soldadura., presion psi 200psi, tubos en pvc para el transporte de fluidos a Presion, facil instalacion. Vida util estimada en 50 años. Resistente a la corrosion interna y externa. Libre de olor, sabor y toxicidad. </t>
  </si>
  <si>
    <t>Tee PVC presión de 3 pulgadas en color blanco: esta fabricada con policloruro de vinilo, material que garantiza la conservación de la calidad del agua, verificado de acuerdo a la ANSI/NSF 61:02. La tubería PVC presión cumple las normas NTC 382, Tubos de Policloruro de Vinilo (PVC) clasificados según la Presión (serie RDE), NTC 1339 Accesorios de (Poli Cloruro de Vinilo) (PVC) Schedule 40 y NTC 576 para la soldadura., presión psi 200psi, tubos en PVC para el transporte de fluidos a Presión, fácil instalación. Vida útil estimada en 50 años. Resistente a la corrosión interna y externa. Libre de olor, sabor y toxicidad.</t>
  </si>
  <si>
    <t>Tee PVC presión de 2 pulgadas en color blanco: esta fabricada con policloruro de vinilo, material que garantiza la conservación de la calidad del agua, verificado de acuerdo a la ANSI/NSF 61:02. La tubería PVC presión cumple las normas NTC 382, Tubos de Policloruro de Vinilo (PVC) clasificados según la Presión (serie RDE), NTC 1339 Accesorios de (Poli Cloruro de Vinilo) (PVC) Schedule 40 y NTC 576 para la soldadura., presión psi 200psi, tubos en PVC para el transporte de fluidos a Presión, fácil instalación. Vida útil estimada en 50 años. Resistente a la corrosión interna y externa. Libre de olor, sabor y toxicidad.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</si>
</sst>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tabSelected="1" topLeftCell="A3" zoomScale="70" zoomScaleNormal="70" zoomScaleSheetLayoutView="70" zoomScalePageLayoutView="55" workbookViewId="0">
      <selection activeCell="L10" sqref="L10:N10"/>
    </sheetView>
  </sheetViews>
  <sheetFormatPr baseColWidth="10" defaultColWidth="11.42578125" defaultRowHeight="15" x14ac:dyDescent="0.25"/>
  <cols>
    <col min="1" max="1" width="13.28515625" style="8" customWidth="1"/>
    <col min="2" max="2" width="94" style="33"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9"/>
      <c r="G10" s="50"/>
      <c r="K10" s="15" t="s">
        <v>16</v>
      </c>
      <c r="L10" s="51"/>
      <c r="M10" s="52"/>
      <c r="N10" s="53"/>
    </row>
    <row r="11" spans="1:15" ht="15.75" thickBot="1" x14ac:dyDescent="0.3">
      <c r="A11" s="13"/>
      <c r="B11" s="34"/>
      <c r="C11" s="13"/>
      <c r="E11" s="16"/>
      <c r="F11" s="16"/>
      <c r="G11" s="16"/>
      <c r="K11" s="17"/>
      <c r="L11" s="18"/>
      <c r="M11" s="18"/>
      <c r="N11" s="18"/>
    </row>
    <row r="12" spans="1:15" ht="30.75" customHeight="1" thickBot="1" x14ac:dyDescent="0.3">
      <c r="A12" s="64" t="s">
        <v>26</v>
      </c>
      <c r="B12" s="65"/>
      <c r="C12" s="19"/>
      <c r="D12" s="46" t="s">
        <v>17</v>
      </c>
      <c r="E12" s="47"/>
      <c r="F12" s="47"/>
      <c r="G12" s="48"/>
      <c r="H12" s="7"/>
      <c r="I12" s="27"/>
      <c r="J12" s="27"/>
      <c r="K12" s="17"/>
    </row>
    <row r="13" spans="1:15" ht="15.75" thickBot="1" x14ac:dyDescent="0.3">
      <c r="A13" s="66"/>
      <c r="B13" s="67"/>
      <c r="C13" s="19"/>
      <c r="D13" s="18"/>
      <c r="E13" s="16"/>
      <c r="F13" s="16"/>
      <c r="G13" s="16"/>
      <c r="K13" s="17"/>
    </row>
    <row r="14" spans="1:15" ht="30" customHeight="1" thickBot="1" x14ac:dyDescent="0.3">
      <c r="A14" s="66"/>
      <c r="B14" s="67"/>
      <c r="C14" s="19"/>
      <c r="D14" s="46" t="s">
        <v>18</v>
      </c>
      <c r="E14" s="47"/>
      <c r="F14" s="47"/>
      <c r="G14" s="48"/>
      <c r="H14" s="7"/>
      <c r="I14" s="27"/>
      <c r="J14" s="27"/>
      <c r="K14" s="17"/>
    </row>
    <row r="15" spans="1:15" ht="18.75" customHeight="1" thickBot="1" x14ac:dyDescent="0.3">
      <c r="A15" s="66"/>
      <c r="B15" s="67"/>
      <c r="C15" s="19"/>
      <c r="E15" s="16"/>
      <c r="F15" s="16"/>
      <c r="G15" s="16"/>
      <c r="K15" s="17"/>
    </row>
    <row r="16" spans="1:15" ht="24" customHeight="1" thickBot="1" x14ac:dyDescent="0.3">
      <c r="A16" s="68"/>
      <c r="B16" s="69"/>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53.25" customHeight="1" x14ac:dyDescent="0.2">
      <c r="A20" s="30">
        <v>1</v>
      </c>
      <c r="B20" s="37" t="s">
        <v>45</v>
      </c>
      <c r="C20" s="31"/>
      <c r="D20" s="36">
        <v>14</v>
      </c>
      <c r="E20" s="36" t="s">
        <v>43</v>
      </c>
      <c r="F20" s="32"/>
      <c r="G20" s="26">
        <v>0</v>
      </c>
      <c r="H20" s="1">
        <f t="shared" ref="H20:H47" si="0">+ROUND(F20*G20,0)</f>
        <v>0</v>
      </c>
      <c r="I20" s="26">
        <v>0</v>
      </c>
      <c r="J20" s="1">
        <f t="shared" ref="J20:J47" si="1">ROUND(F20*I20,0)</f>
        <v>0</v>
      </c>
      <c r="K20" s="1">
        <f t="shared" ref="K20:K47" si="2">ROUND(F20+H20+J20,0)</f>
        <v>0</v>
      </c>
      <c r="L20" s="1">
        <f>ROUND(F20*D20,0)</f>
        <v>0</v>
      </c>
      <c r="M20" s="1">
        <f>ROUND(L20*G20,0)</f>
        <v>0</v>
      </c>
      <c r="N20" s="1">
        <f t="shared" ref="N20:N47" si="3">ROUND(L20*I20,0)</f>
        <v>0</v>
      </c>
      <c r="O20" s="2">
        <f t="shared" ref="O20:O47" si="4">ROUND(L20+N20+M20,0)</f>
        <v>0</v>
      </c>
    </row>
    <row r="21" spans="1:15" s="23" customFormat="1" ht="53.25" customHeight="1" x14ac:dyDescent="0.2">
      <c r="A21" s="30">
        <f>1+A20</f>
        <v>2</v>
      </c>
      <c r="B21" s="37" t="s">
        <v>46</v>
      </c>
      <c r="C21" s="31"/>
      <c r="D21" s="36">
        <v>2</v>
      </c>
      <c r="E21" s="36" t="s">
        <v>43</v>
      </c>
      <c r="F21" s="32"/>
      <c r="G21" s="26">
        <v>0</v>
      </c>
      <c r="H21" s="1">
        <f t="shared" si="0"/>
        <v>0</v>
      </c>
      <c r="I21" s="26">
        <v>0</v>
      </c>
      <c r="J21" s="1">
        <f t="shared" si="1"/>
        <v>0</v>
      </c>
      <c r="K21" s="1">
        <f t="shared" si="2"/>
        <v>0</v>
      </c>
      <c r="L21" s="1">
        <f t="shared" ref="L21:L47" si="5">ROUND(F21*D21,0)</f>
        <v>0</v>
      </c>
      <c r="M21" s="1">
        <f t="shared" ref="M21:M47" si="6">ROUND(L21*G21,0)</f>
        <v>0</v>
      </c>
      <c r="N21" s="1">
        <f t="shared" si="3"/>
        <v>0</v>
      </c>
      <c r="O21" s="2">
        <f t="shared" si="4"/>
        <v>0</v>
      </c>
    </row>
    <row r="22" spans="1:15" s="23" customFormat="1" ht="53.25" customHeight="1" x14ac:dyDescent="0.2">
      <c r="A22" s="30">
        <f t="shared" ref="A22:A47" si="7">1+A21</f>
        <v>3</v>
      </c>
      <c r="B22" s="37" t="s">
        <v>47</v>
      </c>
      <c r="C22" s="31"/>
      <c r="D22" s="36">
        <v>10</v>
      </c>
      <c r="E22" s="36" t="s">
        <v>43</v>
      </c>
      <c r="F22" s="32"/>
      <c r="G22" s="26">
        <v>0</v>
      </c>
      <c r="H22" s="1">
        <f t="shared" si="0"/>
        <v>0</v>
      </c>
      <c r="I22" s="26">
        <v>0</v>
      </c>
      <c r="J22" s="1">
        <f t="shared" si="1"/>
        <v>0</v>
      </c>
      <c r="K22" s="1">
        <f t="shared" si="2"/>
        <v>0</v>
      </c>
      <c r="L22" s="1">
        <f t="shared" si="5"/>
        <v>0</v>
      </c>
      <c r="M22" s="1">
        <f t="shared" si="6"/>
        <v>0</v>
      </c>
      <c r="N22" s="1">
        <f t="shared" si="3"/>
        <v>0</v>
      </c>
      <c r="O22" s="2">
        <f t="shared" si="4"/>
        <v>0</v>
      </c>
    </row>
    <row r="23" spans="1:15" s="23" customFormat="1" ht="53.25" customHeight="1" x14ac:dyDescent="0.2">
      <c r="A23" s="30">
        <f t="shared" si="7"/>
        <v>4</v>
      </c>
      <c r="B23" s="37" t="s">
        <v>48</v>
      </c>
      <c r="C23" s="31"/>
      <c r="D23" s="36">
        <v>8</v>
      </c>
      <c r="E23" s="36" t="s">
        <v>43</v>
      </c>
      <c r="F23" s="32"/>
      <c r="G23" s="26">
        <v>0</v>
      </c>
      <c r="H23" s="1">
        <f t="shared" si="0"/>
        <v>0</v>
      </c>
      <c r="I23" s="26">
        <v>0</v>
      </c>
      <c r="J23" s="1">
        <f t="shared" si="1"/>
        <v>0</v>
      </c>
      <c r="K23" s="1">
        <f t="shared" si="2"/>
        <v>0</v>
      </c>
      <c r="L23" s="1">
        <f t="shared" si="5"/>
        <v>0</v>
      </c>
      <c r="M23" s="1">
        <f t="shared" si="6"/>
        <v>0</v>
      </c>
      <c r="N23" s="1">
        <f t="shared" si="3"/>
        <v>0</v>
      </c>
      <c r="O23" s="2">
        <f t="shared" si="4"/>
        <v>0</v>
      </c>
    </row>
    <row r="24" spans="1:15" s="23" customFormat="1" ht="53.25" customHeight="1" x14ac:dyDescent="0.2">
      <c r="A24" s="30">
        <f t="shared" si="7"/>
        <v>5</v>
      </c>
      <c r="B24" s="37" t="s">
        <v>49</v>
      </c>
      <c r="C24" s="31"/>
      <c r="D24" s="36">
        <v>10</v>
      </c>
      <c r="E24" s="36" t="s">
        <v>43</v>
      </c>
      <c r="F24" s="32"/>
      <c r="G24" s="26">
        <v>0</v>
      </c>
      <c r="H24" s="1">
        <f t="shared" si="0"/>
        <v>0</v>
      </c>
      <c r="I24" s="26">
        <v>0</v>
      </c>
      <c r="J24" s="1">
        <f t="shared" si="1"/>
        <v>0</v>
      </c>
      <c r="K24" s="1">
        <f t="shared" si="2"/>
        <v>0</v>
      </c>
      <c r="L24" s="1">
        <f t="shared" si="5"/>
        <v>0</v>
      </c>
      <c r="M24" s="1">
        <f t="shared" si="6"/>
        <v>0</v>
      </c>
      <c r="N24" s="1">
        <f t="shared" si="3"/>
        <v>0</v>
      </c>
      <c r="O24" s="2">
        <f t="shared" si="4"/>
        <v>0</v>
      </c>
    </row>
    <row r="25" spans="1:15" s="23" customFormat="1" ht="53.25" customHeight="1" x14ac:dyDescent="0.2">
      <c r="A25" s="30">
        <f t="shared" si="7"/>
        <v>6</v>
      </c>
      <c r="B25" s="37" t="s">
        <v>50</v>
      </c>
      <c r="C25" s="31"/>
      <c r="D25" s="36">
        <v>7</v>
      </c>
      <c r="E25" s="36" t="s">
        <v>43</v>
      </c>
      <c r="F25" s="32"/>
      <c r="G25" s="26">
        <v>0</v>
      </c>
      <c r="H25" s="1">
        <f t="shared" si="0"/>
        <v>0</v>
      </c>
      <c r="I25" s="26">
        <v>0</v>
      </c>
      <c r="J25" s="1">
        <f t="shared" si="1"/>
        <v>0</v>
      </c>
      <c r="K25" s="1">
        <f t="shared" si="2"/>
        <v>0</v>
      </c>
      <c r="L25" s="1">
        <f t="shared" si="5"/>
        <v>0</v>
      </c>
      <c r="M25" s="1">
        <f t="shared" si="6"/>
        <v>0</v>
      </c>
      <c r="N25" s="1">
        <f t="shared" si="3"/>
        <v>0</v>
      </c>
      <c r="O25" s="2">
        <f t="shared" si="4"/>
        <v>0</v>
      </c>
    </row>
    <row r="26" spans="1:15" s="23" customFormat="1" ht="53.25" customHeight="1" x14ac:dyDescent="0.2">
      <c r="A26" s="30">
        <f t="shared" si="7"/>
        <v>7</v>
      </c>
      <c r="B26" s="37" t="s">
        <v>51</v>
      </c>
      <c r="C26" s="31"/>
      <c r="D26" s="36">
        <v>8</v>
      </c>
      <c r="E26" s="36" t="s">
        <v>43</v>
      </c>
      <c r="F26" s="32"/>
      <c r="G26" s="26">
        <v>0</v>
      </c>
      <c r="H26" s="1">
        <f t="shared" si="0"/>
        <v>0</v>
      </c>
      <c r="I26" s="26">
        <v>0</v>
      </c>
      <c r="J26" s="1">
        <f t="shared" si="1"/>
        <v>0</v>
      </c>
      <c r="K26" s="1">
        <f t="shared" si="2"/>
        <v>0</v>
      </c>
      <c r="L26" s="1">
        <f t="shared" si="5"/>
        <v>0</v>
      </c>
      <c r="M26" s="1">
        <f t="shared" si="6"/>
        <v>0</v>
      </c>
      <c r="N26" s="1">
        <f t="shared" si="3"/>
        <v>0</v>
      </c>
      <c r="O26" s="2">
        <f t="shared" si="4"/>
        <v>0</v>
      </c>
    </row>
    <row r="27" spans="1:15" s="23" customFormat="1" ht="53.25" customHeight="1" x14ac:dyDescent="0.2">
      <c r="A27" s="30">
        <f t="shared" si="7"/>
        <v>8</v>
      </c>
      <c r="B27" s="37" t="s">
        <v>52</v>
      </c>
      <c r="C27" s="31"/>
      <c r="D27" s="36">
        <v>9</v>
      </c>
      <c r="E27" s="36" t="s">
        <v>43</v>
      </c>
      <c r="F27" s="32"/>
      <c r="G27" s="26">
        <v>0</v>
      </c>
      <c r="H27" s="1">
        <f t="shared" si="0"/>
        <v>0</v>
      </c>
      <c r="I27" s="26">
        <v>0</v>
      </c>
      <c r="J27" s="1">
        <f t="shared" si="1"/>
        <v>0</v>
      </c>
      <c r="K27" s="1">
        <f t="shared" si="2"/>
        <v>0</v>
      </c>
      <c r="L27" s="1">
        <f t="shared" si="5"/>
        <v>0</v>
      </c>
      <c r="M27" s="1">
        <f t="shared" si="6"/>
        <v>0</v>
      </c>
      <c r="N27" s="1">
        <f t="shared" si="3"/>
        <v>0</v>
      </c>
      <c r="O27" s="2">
        <f t="shared" si="4"/>
        <v>0</v>
      </c>
    </row>
    <row r="28" spans="1:15" s="23" customFormat="1" ht="53.25" customHeight="1" x14ac:dyDescent="0.2">
      <c r="A28" s="30">
        <f t="shared" si="7"/>
        <v>9</v>
      </c>
      <c r="B28" s="37" t="s">
        <v>53</v>
      </c>
      <c r="C28" s="31"/>
      <c r="D28" s="36">
        <v>20</v>
      </c>
      <c r="E28" s="36" t="s">
        <v>43</v>
      </c>
      <c r="F28" s="32"/>
      <c r="G28" s="26">
        <v>0</v>
      </c>
      <c r="H28" s="1">
        <f t="shared" si="0"/>
        <v>0</v>
      </c>
      <c r="I28" s="26">
        <v>0</v>
      </c>
      <c r="J28" s="1">
        <f t="shared" si="1"/>
        <v>0</v>
      </c>
      <c r="K28" s="1">
        <f t="shared" si="2"/>
        <v>0</v>
      </c>
      <c r="L28" s="1">
        <f t="shared" si="5"/>
        <v>0</v>
      </c>
      <c r="M28" s="1">
        <f t="shared" si="6"/>
        <v>0</v>
      </c>
      <c r="N28" s="1">
        <f t="shared" si="3"/>
        <v>0</v>
      </c>
      <c r="O28" s="2">
        <f t="shared" si="4"/>
        <v>0</v>
      </c>
    </row>
    <row r="29" spans="1:15" s="23" customFormat="1" ht="53.25" customHeight="1" x14ac:dyDescent="0.2">
      <c r="A29" s="30">
        <f t="shared" si="7"/>
        <v>10</v>
      </c>
      <c r="B29" s="37" t="s">
        <v>54</v>
      </c>
      <c r="C29" s="31"/>
      <c r="D29" s="36">
        <v>8</v>
      </c>
      <c r="E29" s="36" t="s">
        <v>43</v>
      </c>
      <c r="F29" s="32"/>
      <c r="G29" s="26">
        <v>0</v>
      </c>
      <c r="H29" s="1">
        <f t="shared" si="0"/>
        <v>0</v>
      </c>
      <c r="I29" s="26">
        <v>0</v>
      </c>
      <c r="J29" s="1">
        <f t="shared" si="1"/>
        <v>0</v>
      </c>
      <c r="K29" s="1">
        <f t="shared" si="2"/>
        <v>0</v>
      </c>
      <c r="L29" s="1">
        <f t="shared" si="5"/>
        <v>0</v>
      </c>
      <c r="M29" s="1">
        <f t="shared" si="6"/>
        <v>0</v>
      </c>
      <c r="N29" s="1">
        <f t="shared" si="3"/>
        <v>0</v>
      </c>
      <c r="O29" s="2">
        <f t="shared" si="4"/>
        <v>0</v>
      </c>
    </row>
    <row r="30" spans="1:15" s="23" customFormat="1" ht="53.25" customHeight="1" x14ac:dyDescent="0.2">
      <c r="A30" s="30">
        <f t="shared" si="7"/>
        <v>11</v>
      </c>
      <c r="B30" s="37" t="s">
        <v>55</v>
      </c>
      <c r="C30" s="31"/>
      <c r="D30" s="36">
        <v>12</v>
      </c>
      <c r="E30" s="36" t="s">
        <v>43</v>
      </c>
      <c r="F30" s="32"/>
      <c r="G30" s="26">
        <v>0</v>
      </c>
      <c r="H30" s="1">
        <f t="shared" si="0"/>
        <v>0</v>
      </c>
      <c r="I30" s="26">
        <v>0</v>
      </c>
      <c r="J30" s="1">
        <f t="shared" si="1"/>
        <v>0</v>
      </c>
      <c r="K30" s="1">
        <f t="shared" si="2"/>
        <v>0</v>
      </c>
      <c r="L30" s="1">
        <f t="shared" si="5"/>
        <v>0</v>
      </c>
      <c r="M30" s="1">
        <f t="shared" si="6"/>
        <v>0</v>
      </c>
      <c r="N30" s="1">
        <f t="shared" si="3"/>
        <v>0</v>
      </c>
      <c r="O30" s="2">
        <f t="shared" si="4"/>
        <v>0</v>
      </c>
    </row>
    <row r="31" spans="1:15" s="23" customFormat="1" ht="53.25" customHeight="1" x14ac:dyDescent="0.2">
      <c r="A31" s="30">
        <f t="shared" si="7"/>
        <v>12</v>
      </c>
      <c r="B31" s="37" t="s">
        <v>56</v>
      </c>
      <c r="C31" s="31"/>
      <c r="D31" s="36">
        <v>25</v>
      </c>
      <c r="E31" s="36" t="s">
        <v>43</v>
      </c>
      <c r="F31" s="32"/>
      <c r="G31" s="26">
        <v>0</v>
      </c>
      <c r="H31" s="1">
        <f t="shared" si="0"/>
        <v>0</v>
      </c>
      <c r="I31" s="26">
        <v>0</v>
      </c>
      <c r="J31" s="1">
        <f t="shared" si="1"/>
        <v>0</v>
      </c>
      <c r="K31" s="1">
        <f t="shared" si="2"/>
        <v>0</v>
      </c>
      <c r="L31" s="1">
        <f t="shared" si="5"/>
        <v>0</v>
      </c>
      <c r="M31" s="1">
        <f t="shared" si="6"/>
        <v>0</v>
      </c>
      <c r="N31" s="1">
        <f t="shared" si="3"/>
        <v>0</v>
      </c>
      <c r="O31" s="2">
        <f t="shared" si="4"/>
        <v>0</v>
      </c>
    </row>
    <row r="32" spans="1:15" s="23" customFormat="1" ht="53.25" customHeight="1" x14ac:dyDescent="0.2">
      <c r="A32" s="30">
        <f t="shared" si="7"/>
        <v>13</v>
      </c>
      <c r="B32" s="37" t="s">
        <v>57</v>
      </c>
      <c r="C32" s="31"/>
      <c r="D32" s="36">
        <v>12</v>
      </c>
      <c r="E32" s="36" t="s">
        <v>43</v>
      </c>
      <c r="F32" s="32"/>
      <c r="G32" s="26">
        <v>0</v>
      </c>
      <c r="H32" s="1">
        <f t="shared" si="0"/>
        <v>0</v>
      </c>
      <c r="I32" s="26">
        <v>0</v>
      </c>
      <c r="J32" s="1">
        <f t="shared" si="1"/>
        <v>0</v>
      </c>
      <c r="K32" s="1">
        <f t="shared" si="2"/>
        <v>0</v>
      </c>
      <c r="L32" s="1">
        <f t="shared" si="5"/>
        <v>0</v>
      </c>
      <c r="M32" s="1">
        <f t="shared" si="6"/>
        <v>0</v>
      </c>
      <c r="N32" s="1">
        <f t="shared" si="3"/>
        <v>0</v>
      </c>
      <c r="O32" s="2">
        <f t="shared" si="4"/>
        <v>0</v>
      </c>
    </row>
    <row r="33" spans="1:15" s="23" customFormat="1" ht="53.25" customHeight="1" x14ac:dyDescent="0.2">
      <c r="A33" s="30">
        <f t="shared" si="7"/>
        <v>14</v>
      </c>
      <c r="B33" s="37" t="s">
        <v>58</v>
      </c>
      <c r="C33" s="31"/>
      <c r="D33" s="36">
        <v>12</v>
      </c>
      <c r="E33" s="36" t="s">
        <v>43</v>
      </c>
      <c r="F33" s="32"/>
      <c r="G33" s="26">
        <v>0</v>
      </c>
      <c r="H33" s="1">
        <f t="shared" si="0"/>
        <v>0</v>
      </c>
      <c r="I33" s="26">
        <v>0</v>
      </c>
      <c r="J33" s="1">
        <f t="shared" si="1"/>
        <v>0</v>
      </c>
      <c r="K33" s="1">
        <f t="shared" si="2"/>
        <v>0</v>
      </c>
      <c r="L33" s="1">
        <f t="shared" si="5"/>
        <v>0</v>
      </c>
      <c r="M33" s="1">
        <f t="shared" si="6"/>
        <v>0</v>
      </c>
      <c r="N33" s="1">
        <f t="shared" si="3"/>
        <v>0</v>
      </c>
      <c r="O33" s="2">
        <f t="shared" si="4"/>
        <v>0</v>
      </c>
    </row>
    <row r="34" spans="1:15" s="23" customFormat="1" ht="53.25" customHeight="1" x14ac:dyDescent="0.2">
      <c r="A34" s="30">
        <f t="shared" si="7"/>
        <v>15</v>
      </c>
      <c r="B34" s="37" t="s">
        <v>59</v>
      </c>
      <c r="C34" s="31"/>
      <c r="D34" s="36">
        <v>12</v>
      </c>
      <c r="E34" s="36" t="s">
        <v>43</v>
      </c>
      <c r="F34" s="32"/>
      <c r="G34" s="26">
        <v>0</v>
      </c>
      <c r="H34" s="1">
        <f t="shared" si="0"/>
        <v>0</v>
      </c>
      <c r="I34" s="26">
        <v>0</v>
      </c>
      <c r="J34" s="1">
        <f t="shared" si="1"/>
        <v>0</v>
      </c>
      <c r="K34" s="1">
        <f t="shared" si="2"/>
        <v>0</v>
      </c>
      <c r="L34" s="1">
        <f t="shared" si="5"/>
        <v>0</v>
      </c>
      <c r="M34" s="1">
        <f t="shared" si="6"/>
        <v>0</v>
      </c>
      <c r="N34" s="1">
        <f t="shared" si="3"/>
        <v>0</v>
      </c>
      <c r="O34" s="2">
        <f t="shared" si="4"/>
        <v>0</v>
      </c>
    </row>
    <row r="35" spans="1:15" s="23" customFormat="1" ht="53.25" customHeight="1" x14ac:dyDescent="0.2">
      <c r="A35" s="30">
        <f t="shared" si="7"/>
        <v>16</v>
      </c>
      <c r="B35" s="37" t="s">
        <v>60</v>
      </c>
      <c r="C35" s="31"/>
      <c r="D35" s="36">
        <v>8</v>
      </c>
      <c r="E35" s="36" t="s">
        <v>43</v>
      </c>
      <c r="F35" s="32"/>
      <c r="G35" s="26">
        <v>0</v>
      </c>
      <c r="H35" s="1">
        <f t="shared" si="0"/>
        <v>0</v>
      </c>
      <c r="I35" s="26">
        <v>0</v>
      </c>
      <c r="J35" s="1">
        <f t="shared" si="1"/>
        <v>0</v>
      </c>
      <c r="K35" s="1">
        <f t="shared" si="2"/>
        <v>0</v>
      </c>
      <c r="L35" s="1">
        <f t="shared" si="5"/>
        <v>0</v>
      </c>
      <c r="M35" s="1">
        <f t="shared" si="6"/>
        <v>0</v>
      </c>
      <c r="N35" s="1">
        <f t="shared" si="3"/>
        <v>0</v>
      </c>
      <c r="O35" s="2">
        <f t="shared" si="4"/>
        <v>0</v>
      </c>
    </row>
    <row r="36" spans="1:15" s="23" customFormat="1" ht="53.25" customHeight="1" x14ac:dyDescent="0.2">
      <c r="A36" s="30">
        <f t="shared" si="7"/>
        <v>17</v>
      </c>
      <c r="B36" s="37" t="s">
        <v>61</v>
      </c>
      <c r="C36" s="31"/>
      <c r="D36" s="36">
        <v>10</v>
      </c>
      <c r="E36" s="36" t="s">
        <v>43</v>
      </c>
      <c r="F36" s="32"/>
      <c r="G36" s="26">
        <v>0</v>
      </c>
      <c r="H36" s="1">
        <f t="shared" si="0"/>
        <v>0</v>
      </c>
      <c r="I36" s="26">
        <v>0</v>
      </c>
      <c r="J36" s="1">
        <f t="shared" si="1"/>
        <v>0</v>
      </c>
      <c r="K36" s="1">
        <f t="shared" si="2"/>
        <v>0</v>
      </c>
      <c r="L36" s="1">
        <f t="shared" si="5"/>
        <v>0</v>
      </c>
      <c r="M36" s="1">
        <f t="shared" si="6"/>
        <v>0</v>
      </c>
      <c r="N36" s="1">
        <f t="shared" si="3"/>
        <v>0</v>
      </c>
      <c r="O36" s="2">
        <f t="shared" si="4"/>
        <v>0</v>
      </c>
    </row>
    <row r="37" spans="1:15" s="23" customFormat="1" ht="53.25" customHeight="1" x14ac:dyDescent="0.2">
      <c r="A37" s="30">
        <f t="shared" si="7"/>
        <v>18</v>
      </c>
      <c r="B37" s="37" t="s">
        <v>62</v>
      </c>
      <c r="C37" s="31"/>
      <c r="D37" s="36">
        <v>10</v>
      </c>
      <c r="E37" s="36" t="s">
        <v>43</v>
      </c>
      <c r="F37" s="32"/>
      <c r="G37" s="26">
        <v>0</v>
      </c>
      <c r="H37" s="1">
        <f t="shared" si="0"/>
        <v>0</v>
      </c>
      <c r="I37" s="26">
        <v>0</v>
      </c>
      <c r="J37" s="1">
        <f t="shared" si="1"/>
        <v>0</v>
      </c>
      <c r="K37" s="1">
        <f t="shared" si="2"/>
        <v>0</v>
      </c>
      <c r="L37" s="1">
        <f t="shared" si="5"/>
        <v>0</v>
      </c>
      <c r="M37" s="1">
        <f t="shared" si="6"/>
        <v>0</v>
      </c>
      <c r="N37" s="1">
        <f t="shared" si="3"/>
        <v>0</v>
      </c>
      <c r="O37" s="2">
        <f t="shared" si="4"/>
        <v>0</v>
      </c>
    </row>
    <row r="38" spans="1:15" s="23" customFormat="1" ht="53.25" customHeight="1" x14ac:dyDescent="0.2">
      <c r="A38" s="30">
        <f t="shared" si="7"/>
        <v>19</v>
      </c>
      <c r="B38" s="37" t="s">
        <v>63</v>
      </c>
      <c r="C38" s="31"/>
      <c r="D38" s="36">
        <v>2</v>
      </c>
      <c r="E38" s="36" t="s">
        <v>43</v>
      </c>
      <c r="F38" s="32"/>
      <c r="G38" s="26">
        <v>0</v>
      </c>
      <c r="H38" s="1">
        <f t="shared" si="0"/>
        <v>0</v>
      </c>
      <c r="I38" s="26">
        <v>0</v>
      </c>
      <c r="J38" s="1">
        <f t="shared" si="1"/>
        <v>0</v>
      </c>
      <c r="K38" s="1">
        <f t="shared" si="2"/>
        <v>0</v>
      </c>
      <c r="L38" s="1">
        <f t="shared" si="5"/>
        <v>0</v>
      </c>
      <c r="M38" s="1">
        <f t="shared" si="6"/>
        <v>0</v>
      </c>
      <c r="N38" s="1">
        <f t="shared" si="3"/>
        <v>0</v>
      </c>
      <c r="O38" s="2">
        <f t="shared" si="4"/>
        <v>0</v>
      </c>
    </row>
    <row r="39" spans="1:15" s="23" customFormat="1" ht="57" x14ac:dyDescent="0.2">
      <c r="A39" s="30">
        <f t="shared" si="7"/>
        <v>20</v>
      </c>
      <c r="B39" s="37" t="s">
        <v>64</v>
      </c>
      <c r="C39" s="31"/>
      <c r="D39" s="36">
        <v>3</v>
      </c>
      <c r="E39" s="36" t="s">
        <v>43</v>
      </c>
      <c r="F39" s="32"/>
      <c r="G39" s="26">
        <v>0</v>
      </c>
      <c r="H39" s="1">
        <f t="shared" si="0"/>
        <v>0</v>
      </c>
      <c r="I39" s="26">
        <v>0</v>
      </c>
      <c r="J39" s="1">
        <f t="shared" si="1"/>
        <v>0</v>
      </c>
      <c r="K39" s="1">
        <f t="shared" si="2"/>
        <v>0</v>
      </c>
      <c r="L39" s="1">
        <f t="shared" si="5"/>
        <v>0</v>
      </c>
      <c r="M39" s="1">
        <f t="shared" si="6"/>
        <v>0</v>
      </c>
      <c r="N39" s="1">
        <f t="shared" si="3"/>
        <v>0</v>
      </c>
      <c r="O39" s="2">
        <f t="shared" si="4"/>
        <v>0</v>
      </c>
    </row>
    <row r="40" spans="1:15" s="23" customFormat="1" ht="99.75" x14ac:dyDescent="0.2">
      <c r="A40" s="30">
        <f t="shared" si="7"/>
        <v>21</v>
      </c>
      <c r="B40" s="37" t="s">
        <v>65</v>
      </c>
      <c r="C40" s="31"/>
      <c r="D40" s="36">
        <v>8</v>
      </c>
      <c r="E40" s="36" t="s">
        <v>43</v>
      </c>
      <c r="F40" s="32"/>
      <c r="G40" s="26">
        <v>0</v>
      </c>
      <c r="H40" s="1">
        <f t="shared" si="0"/>
        <v>0</v>
      </c>
      <c r="I40" s="26">
        <v>0</v>
      </c>
      <c r="J40" s="1">
        <f t="shared" si="1"/>
        <v>0</v>
      </c>
      <c r="K40" s="1">
        <f t="shared" si="2"/>
        <v>0</v>
      </c>
      <c r="L40" s="1">
        <f t="shared" si="5"/>
        <v>0</v>
      </c>
      <c r="M40" s="1">
        <f t="shared" si="6"/>
        <v>0</v>
      </c>
      <c r="N40" s="1">
        <f t="shared" si="3"/>
        <v>0</v>
      </c>
      <c r="O40" s="2">
        <f t="shared" si="4"/>
        <v>0</v>
      </c>
    </row>
    <row r="41" spans="1:15" s="23" customFormat="1" ht="99.75" x14ac:dyDescent="0.2">
      <c r="A41" s="30">
        <f t="shared" si="7"/>
        <v>22</v>
      </c>
      <c r="B41" s="37" t="s">
        <v>66</v>
      </c>
      <c r="C41" s="31"/>
      <c r="D41" s="36">
        <v>15</v>
      </c>
      <c r="E41" s="36" t="s">
        <v>43</v>
      </c>
      <c r="F41" s="32"/>
      <c r="G41" s="26">
        <v>0</v>
      </c>
      <c r="H41" s="1">
        <f t="shared" si="0"/>
        <v>0</v>
      </c>
      <c r="I41" s="26">
        <v>0</v>
      </c>
      <c r="J41" s="1">
        <f t="shared" si="1"/>
        <v>0</v>
      </c>
      <c r="K41" s="1">
        <f t="shared" si="2"/>
        <v>0</v>
      </c>
      <c r="L41" s="1">
        <f t="shared" si="5"/>
        <v>0</v>
      </c>
      <c r="M41" s="1">
        <f t="shared" si="6"/>
        <v>0</v>
      </c>
      <c r="N41" s="1">
        <f t="shared" si="3"/>
        <v>0</v>
      </c>
      <c r="O41" s="2">
        <f t="shared" si="4"/>
        <v>0</v>
      </c>
    </row>
    <row r="42" spans="1:15" s="23" customFormat="1" ht="99.75" x14ac:dyDescent="0.2">
      <c r="A42" s="30">
        <f t="shared" si="7"/>
        <v>23</v>
      </c>
      <c r="B42" s="37" t="s">
        <v>67</v>
      </c>
      <c r="C42" s="31"/>
      <c r="D42" s="36">
        <v>50</v>
      </c>
      <c r="E42" s="36" t="s">
        <v>43</v>
      </c>
      <c r="F42" s="32"/>
      <c r="G42" s="26">
        <v>0</v>
      </c>
      <c r="H42" s="1">
        <f t="shared" si="0"/>
        <v>0</v>
      </c>
      <c r="I42" s="26">
        <v>0</v>
      </c>
      <c r="J42" s="1">
        <f t="shared" si="1"/>
        <v>0</v>
      </c>
      <c r="K42" s="1">
        <f t="shared" si="2"/>
        <v>0</v>
      </c>
      <c r="L42" s="1">
        <f t="shared" si="5"/>
        <v>0</v>
      </c>
      <c r="M42" s="1">
        <f t="shared" si="6"/>
        <v>0</v>
      </c>
      <c r="N42" s="1">
        <f t="shared" si="3"/>
        <v>0</v>
      </c>
      <c r="O42" s="2">
        <f t="shared" si="4"/>
        <v>0</v>
      </c>
    </row>
    <row r="43" spans="1:15" s="23" customFormat="1" ht="99.75" x14ac:dyDescent="0.2">
      <c r="A43" s="30">
        <f t="shared" si="7"/>
        <v>24</v>
      </c>
      <c r="B43" s="37" t="s">
        <v>68</v>
      </c>
      <c r="C43" s="31"/>
      <c r="D43" s="36">
        <v>15</v>
      </c>
      <c r="E43" s="36" t="s">
        <v>43</v>
      </c>
      <c r="F43" s="32"/>
      <c r="G43" s="26">
        <v>0</v>
      </c>
      <c r="H43" s="1">
        <f t="shared" si="0"/>
        <v>0</v>
      </c>
      <c r="I43" s="26">
        <v>0</v>
      </c>
      <c r="J43" s="1">
        <f t="shared" si="1"/>
        <v>0</v>
      </c>
      <c r="K43" s="1">
        <f t="shared" si="2"/>
        <v>0</v>
      </c>
      <c r="L43" s="1">
        <f t="shared" si="5"/>
        <v>0</v>
      </c>
      <c r="M43" s="1">
        <f t="shared" si="6"/>
        <v>0</v>
      </c>
      <c r="N43" s="1">
        <f t="shared" si="3"/>
        <v>0</v>
      </c>
      <c r="O43" s="2">
        <f t="shared" si="4"/>
        <v>0</v>
      </c>
    </row>
    <row r="44" spans="1:15" s="23" customFormat="1" ht="99.75" x14ac:dyDescent="0.2">
      <c r="A44" s="30">
        <f t="shared" si="7"/>
        <v>25</v>
      </c>
      <c r="B44" s="37" t="s">
        <v>69</v>
      </c>
      <c r="C44" s="31"/>
      <c r="D44" s="36">
        <v>2</v>
      </c>
      <c r="E44" s="36" t="s">
        <v>43</v>
      </c>
      <c r="F44" s="32"/>
      <c r="G44" s="26">
        <v>0</v>
      </c>
      <c r="H44" s="1">
        <f t="shared" si="0"/>
        <v>0</v>
      </c>
      <c r="I44" s="26">
        <v>0</v>
      </c>
      <c r="J44" s="1">
        <f t="shared" si="1"/>
        <v>0</v>
      </c>
      <c r="K44" s="1">
        <f t="shared" si="2"/>
        <v>0</v>
      </c>
      <c r="L44" s="1">
        <f t="shared" si="5"/>
        <v>0</v>
      </c>
      <c r="M44" s="1">
        <f t="shared" si="6"/>
        <v>0</v>
      </c>
      <c r="N44" s="1">
        <f t="shared" si="3"/>
        <v>0</v>
      </c>
      <c r="O44" s="2">
        <f t="shared" si="4"/>
        <v>0</v>
      </c>
    </row>
    <row r="45" spans="1:15" s="23" customFormat="1" ht="99.75" x14ac:dyDescent="0.2">
      <c r="A45" s="30">
        <f t="shared" si="7"/>
        <v>26</v>
      </c>
      <c r="B45" s="37" t="s">
        <v>70</v>
      </c>
      <c r="C45" s="31"/>
      <c r="D45" s="36">
        <v>2</v>
      </c>
      <c r="E45" s="36" t="s">
        <v>43</v>
      </c>
      <c r="F45" s="32"/>
      <c r="G45" s="26">
        <v>0</v>
      </c>
      <c r="H45" s="1">
        <f t="shared" si="0"/>
        <v>0</v>
      </c>
      <c r="I45" s="26">
        <v>0</v>
      </c>
      <c r="J45" s="1">
        <f t="shared" si="1"/>
        <v>0</v>
      </c>
      <c r="K45" s="1">
        <f t="shared" si="2"/>
        <v>0</v>
      </c>
      <c r="L45" s="1">
        <f t="shared" si="5"/>
        <v>0</v>
      </c>
      <c r="M45" s="1">
        <f t="shared" si="6"/>
        <v>0</v>
      </c>
      <c r="N45" s="1">
        <f t="shared" si="3"/>
        <v>0</v>
      </c>
      <c r="O45" s="2">
        <f t="shared" si="4"/>
        <v>0</v>
      </c>
    </row>
    <row r="46" spans="1:15" s="23" customFormat="1" ht="99.75" x14ac:dyDescent="0.2">
      <c r="A46" s="30">
        <f t="shared" si="7"/>
        <v>27</v>
      </c>
      <c r="B46" s="37" t="s">
        <v>71</v>
      </c>
      <c r="C46" s="31"/>
      <c r="D46" s="36">
        <v>4</v>
      </c>
      <c r="E46" s="36" t="s">
        <v>43</v>
      </c>
      <c r="F46" s="32"/>
      <c r="G46" s="26">
        <v>0</v>
      </c>
      <c r="H46" s="1">
        <f t="shared" si="0"/>
        <v>0</v>
      </c>
      <c r="I46" s="26">
        <v>0</v>
      </c>
      <c r="J46" s="1">
        <f t="shared" si="1"/>
        <v>0</v>
      </c>
      <c r="K46" s="1">
        <f t="shared" si="2"/>
        <v>0</v>
      </c>
      <c r="L46" s="1">
        <f t="shared" si="5"/>
        <v>0</v>
      </c>
      <c r="M46" s="1">
        <f t="shared" si="6"/>
        <v>0</v>
      </c>
      <c r="N46" s="1">
        <f t="shared" si="3"/>
        <v>0</v>
      </c>
      <c r="O46" s="2">
        <f t="shared" si="4"/>
        <v>0</v>
      </c>
    </row>
    <row r="47" spans="1:15" s="23" customFormat="1" ht="99.75" x14ac:dyDescent="0.2">
      <c r="A47" s="30">
        <f t="shared" si="7"/>
        <v>28</v>
      </c>
      <c r="B47" s="37" t="s">
        <v>72</v>
      </c>
      <c r="C47" s="31"/>
      <c r="D47" s="36">
        <v>2</v>
      </c>
      <c r="E47" s="36" t="s">
        <v>43</v>
      </c>
      <c r="F47" s="32"/>
      <c r="G47" s="26">
        <v>0</v>
      </c>
      <c r="H47" s="1">
        <f t="shared" si="0"/>
        <v>0</v>
      </c>
      <c r="I47" s="26">
        <v>0</v>
      </c>
      <c r="J47" s="1">
        <f t="shared" si="1"/>
        <v>0</v>
      </c>
      <c r="K47" s="1">
        <f t="shared" si="2"/>
        <v>0</v>
      </c>
      <c r="L47" s="1">
        <f t="shared" si="5"/>
        <v>0</v>
      </c>
      <c r="M47" s="1">
        <f t="shared" si="6"/>
        <v>0</v>
      </c>
      <c r="N47" s="1">
        <f t="shared" si="3"/>
        <v>0</v>
      </c>
      <c r="O47" s="2">
        <f t="shared" si="4"/>
        <v>0</v>
      </c>
    </row>
    <row r="48" spans="1:15" s="23" customFormat="1" ht="42" customHeight="1" thickBot="1" x14ac:dyDescent="0.25">
      <c r="A48" s="19"/>
      <c r="B48" s="56"/>
      <c r="C48" s="56"/>
      <c r="D48" s="56"/>
      <c r="E48" s="56"/>
      <c r="F48" s="56"/>
      <c r="G48" s="56"/>
      <c r="H48" s="56"/>
      <c r="I48" s="56"/>
      <c r="J48" s="56"/>
      <c r="K48" s="56"/>
      <c r="L48" s="56"/>
      <c r="M48" s="57" t="s">
        <v>35</v>
      </c>
      <c r="N48" s="57"/>
      <c r="O48" s="29">
        <f>SUMIF(G:G,0%,L:L)</f>
        <v>0</v>
      </c>
    </row>
    <row r="49" spans="1:15" s="23" customFormat="1" ht="39" customHeight="1" thickBot="1" x14ac:dyDescent="0.25">
      <c r="A49" s="42" t="s">
        <v>24</v>
      </c>
      <c r="B49" s="43"/>
      <c r="C49" s="43"/>
      <c r="D49" s="43"/>
      <c r="E49" s="43"/>
      <c r="F49" s="43"/>
      <c r="G49" s="43"/>
      <c r="H49" s="43"/>
      <c r="I49" s="43"/>
      <c r="J49" s="43"/>
      <c r="K49" s="43"/>
      <c r="L49" s="43"/>
      <c r="M49" s="58" t="s">
        <v>10</v>
      </c>
      <c r="N49" s="58"/>
      <c r="O49" s="4">
        <f>SUMIF(G:G,5%,L:L)</f>
        <v>0</v>
      </c>
    </row>
    <row r="50" spans="1:15" s="23" customFormat="1" ht="30" customHeight="1" x14ac:dyDescent="0.2">
      <c r="A50" s="38" t="s">
        <v>42</v>
      </c>
      <c r="B50" s="39"/>
      <c r="C50" s="39"/>
      <c r="D50" s="39"/>
      <c r="E50" s="39"/>
      <c r="F50" s="39"/>
      <c r="G50" s="39"/>
      <c r="H50" s="39"/>
      <c r="I50" s="39"/>
      <c r="J50" s="39"/>
      <c r="K50" s="39"/>
      <c r="L50" s="40"/>
      <c r="M50" s="58" t="s">
        <v>11</v>
      </c>
      <c r="N50" s="58"/>
      <c r="O50" s="4">
        <f>SUMIF(G:G,19%,L:L)</f>
        <v>0</v>
      </c>
    </row>
    <row r="51" spans="1:15" s="23" customFormat="1" ht="30" customHeight="1" x14ac:dyDescent="0.2">
      <c r="A51" s="41"/>
      <c r="B51" s="41"/>
      <c r="C51" s="41"/>
      <c r="D51" s="41"/>
      <c r="E51" s="41"/>
      <c r="F51" s="41"/>
      <c r="G51" s="41"/>
      <c r="H51" s="41"/>
      <c r="I51" s="41"/>
      <c r="J51" s="41"/>
      <c r="K51" s="41"/>
      <c r="L51" s="41"/>
      <c r="M51" s="59" t="s">
        <v>7</v>
      </c>
      <c r="N51" s="60"/>
      <c r="O51" s="5">
        <f>SUM(O48:O50)</f>
        <v>0</v>
      </c>
    </row>
    <row r="52" spans="1:15" s="23" customFormat="1" ht="30" customHeight="1" x14ac:dyDescent="0.2">
      <c r="A52" s="41"/>
      <c r="B52" s="41"/>
      <c r="C52" s="41"/>
      <c r="D52" s="41"/>
      <c r="E52" s="41"/>
      <c r="F52" s="41"/>
      <c r="G52" s="41"/>
      <c r="H52" s="41"/>
      <c r="I52" s="41"/>
      <c r="J52" s="41"/>
      <c r="K52" s="41"/>
      <c r="L52" s="41"/>
      <c r="M52" s="61" t="s">
        <v>12</v>
      </c>
      <c r="N52" s="62"/>
      <c r="O52" s="6">
        <f>ROUND(O49*5%,0)</f>
        <v>0</v>
      </c>
    </row>
    <row r="53" spans="1:15" s="23" customFormat="1" ht="30" customHeight="1" x14ac:dyDescent="0.2">
      <c r="A53" s="41"/>
      <c r="B53" s="41"/>
      <c r="C53" s="41"/>
      <c r="D53" s="41"/>
      <c r="E53" s="41"/>
      <c r="F53" s="41"/>
      <c r="G53" s="41"/>
      <c r="H53" s="41"/>
      <c r="I53" s="41"/>
      <c r="J53" s="41"/>
      <c r="K53" s="41"/>
      <c r="L53" s="41"/>
      <c r="M53" s="61" t="s">
        <v>13</v>
      </c>
      <c r="N53" s="62"/>
      <c r="O53" s="4">
        <f>ROUND(O50*19%,0)</f>
        <v>0</v>
      </c>
    </row>
    <row r="54" spans="1:15" s="23" customFormat="1" ht="30" customHeight="1" x14ac:dyDescent="0.2">
      <c r="A54" s="41"/>
      <c r="B54" s="41"/>
      <c r="C54" s="41"/>
      <c r="D54" s="41"/>
      <c r="E54" s="41"/>
      <c r="F54" s="41"/>
      <c r="G54" s="41"/>
      <c r="H54" s="41"/>
      <c r="I54" s="41"/>
      <c r="J54" s="41"/>
      <c r="K54" s="41"/>
      <c r="L54" s="41"/>
      <c r="M54" s="59" t="s">
        <v>14</v>
      </c>
      <c r="N54" s="60"/>
      <c r="O54" s="5">
        <f>SUM(O52:O53)</f>
        <v>0</v>
      </c>
    </row>
    <row r="55" spans="1:15" s="23" customFormat="1" ht="30" customHeight="1" x14ac:dyDescent="0.2">
      <c r="A55" s="41"/>
      <c r="B55" s="41"/>
      <c r="C55" s="41"/>
      <c r="D55" s="41"/>
      <c r="E55" s="41"/>
      <c r="F55" s="41"/>
      <c r="G55" s="41"/>
      <c r="H55" s="41"/>
      <c r="I55" s="41"/>
      <c r="J55" s="41"/>
      <c r="K55" s="41"/>
      <c r="L55" s="41"/>
      <c r="M55" s="73" t="s">
        <v>33</v>
      </c>
      <c r="N55" s="74"/>
      <c r="O55" s="4">
        <f>SUMIF(I:I,8%,N:N)</f>
        <v>0</v>
      </c>
    </row>
    <row r="56" spans="1:15" s="23" customFormat="1" ht="37.5" customHeight="1" x14ac:dyDescent="0.2">
      <c r="A56" s="41"/>
      <c r="B56" s="41"/>
      <c r="C56" s="41"/>
      <c r="D56" s="41"/>
      <c r="E56" s="41"/>
      <c r="F56" s="41"/>
      <c r="G56" s="41"/>
      <c r="H56" s="41"/>
      <c r="I56" s="41"/>
      <c r="J56" s="41"/>
      <c r="K56" s="41"/>
      <c r="L56" s="41"/>
      <c r="M56" s="71" t="s">
        <v>32</v>
      </c>
      <c r="N56" s="72"/>
      <c r="O56" s="5">
        <f>SUM(O55)</f>
        <v>0</v>
      </c>
    </row>
    <row r="57" spans="1:15" s="23" customFormat="1" ht="44.25" customHeight="1" x14ac:dyDescent="0.2">
      <c r="A57" s="41"/>
      <c r="B57" s="41"/>
      <c r="C57" s="41"/>
      <c r="D57" s="41"/>
      <c r="E57" s="41"/>
      <c r="F57" s="41"/>
      <c r="G57" s="41"/>
      <c r="H57" s="41"/>
      <c r="I57" s="41"/>
      <c r="J57" s="41"/>
      <c r="K57" s="41"/>
      <c r="L57" s="41"/>
      <c r="M57" s="71" t="s">
        <v>15</v>
      </c>
      <c r="N57" s="72"/>
      <c r="O57" s="5">
        <f>+O51+O54+O56</f>
        <v>0</v>
      </c>
    </row>
    <row r="60" spans="1:15" x14ac:dyDescent="0.25">
      <c r="B60" s="35"/>
      <c r="C60" s="28"/>
    </row>
    <row r="61" spans="1:15" x14ac:dyDescent="0.25">
      <c r="B61" s="54"/>
      <c r="C61" s="54"/>
    </row>
    <row r="62" spans="1:15" ht="15.75" thickBot="1" x14ac:dyDescent="0.3">
      <c r="B62" s="55"/>
      <c r="C62" s="55"/>
    </row>
    <row r="63" spans="1:15" x14ac:dyDescent="0.25">
      <c r="B63" s="45" t="s">
        <v>20</v>
      </c>
      <c r="C63" s="45"/>
    </row>
    <row r="65" spans="1:1" x14ac:dyDescent="0.25">
      <c r="A65" s="24" t="s">
        <v>44</v>
      </c>
    </row>
  </sheetData>
  <sheetProtection algorithmName="SHA-512" hashValue="O6wFx+zsMHh2B4KJ9oasleCL8+YKVqXRWjmbIdUbxkuHUfP/QHdrohi8D32ykvm/hvPoe7oURbZzo3WXn69u+Q==" saltValue="S85TQykdI1ddYZvXjuF9Ww==" spinCount="100000" sheet="1" selectLockedCells="1"/>
  <mergeCells count="30">
    <mergeCell ref="M54:N54"/>
    <mergeCell ref="M57:N57"/>
    <mergeCell ref="M55:N55"/>
    <mergeCell ref="M56:N56"/>
    <mergeCell ref="N2:O2"/>
    <mergeCell ref="N3:O3"/>
    <mergeCell ref="N4:O4"/>
    <mergeCell ref="N5:O5"/>
    <mergeCell ref="A2:A5"/>
    <mergeCell ref="D12:G12"/>
    <mergeCell ref="A12:B16"/>
    <mergeCell ref="B2:M2"/>
    <mergeCell ref="B3:M3"/>
    <mergeCell ref="B4:M5"/>
    <mergeCell ref="A50:L57"/>
    <mergeCell ref="A49:L49"/>
    <mergeCell ref="A10:B10"/>
    <mergeCell ref="B63:C63"/>
    <mergeCell ref="D14:G14"/>
    <mergeCell ref="D16:G16"/>
    <mergeCell ref="F10:G10"/>
    <mergeCell ref="L10:N10"/>
    <mergeCell ref="B61:C62"/>
    <mergeCell ref="B48:L48"/>
    <mergeCell ref="M48:N48"/>
    <mergeCell ref="M49:N49"/>
    <mergeCell ref="M50:N50"/>
    <mergeCell ref="M51:N51"/>
    <mergeCell ref="M52:N52"/>
    <mergeCell ref="M53:N53"/>
  </mergeCells>
  <dataValidations count="1">
    <dataValidation type="whole" allowBlank="1" showInputMessage="1" showErrorMessage="1" sqref="F20:F47">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G20:G47</xm:sqref>
        </x14:dataValidation>
        <x14:dataValidation type="list" allowBlank="1" showInputMessage="1" showErrorMessage="1">
          <x14:formula1>
            <xm:f>Hoja2!$F$7:$F$8</xm:f>
          </x14:formula1>
          <xm:sqref>I20:I47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dcmitype/"/>
    <ds:schemaRef ds:uri="39f7a895-868e-4739-ab10-589c64175fbd"/>
    <ds:schemaRef ds:uri="http://schemas.microsoft.com/office/2006/documentManagement/types"/>
    <ds:schemaRef ds:uri="http://purl.org/dc/terms/"/>
    <ds:schemaRef ds:uri="632c1e4e-69c6-4d1f-81a1-009441d464e5"/>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Rodríguez Pulgarin</cp:lastModifiedBy>
  <cp:lastPrinted>2022-01-27T18:55:46Z</cp:lastPrinted>
  <dcterms:created xsi:type="dcterms:W3CDTF">2017-04-28T13:22:52Z</dcterms:created>
  <dcterms:modified xsi:type="dcterms:W3CDTF">2023-05-26T22:11:23Z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