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VGARCIA\Documents\ABS-No-F-CD-139 FERRETERIA\PUBLICACION\"/>
    </mc:Choice>
  </mc:AlternateContent>
  <bookViews>
    <workbookView xWindow="0" yWindow="0" windowWidth="23040" windowHeight="9192"/>
  </bookViews>
  <sheets>
    <sheet name="Hoja1" sheetId="1" r:id="rId1"/>
    <sheet name="Hoja2" sheetId="2" state="hidden" r:id="rId2"/>
  </sheets>
  <definedNames>
    <definedName name="_xlnm.Print_Area" localSheetId="0">Hoja1!$A$1:$O$81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1" l="1"/>
  <c r="J23" i="1"/>
  <c r="K23" i="1"/>
  <c r="L23" i="1"/>
  <c r="M23" i="1" s="1"/>
  <c r="H24" i="1"/>
  <c r="K24" i="1" s="1"/>
  <c r="J24" i="1"/>
  <c r="L24" i="1"/>
  <c r="N24" i="1" s="1"/>
  <c r="M24" i="1"/>
  <c r="H25" i="1"/>
  <c r="K25" i="1" s="1"/>
  <c r="J25" i="1"/>
  <c r="L25" i="1"/>
  <c r="M25" i="1" s="1"/>
  <c r="H26" i="1"/>
  <c r="J26" i="1"/>
  <c r="K26" i="1"/>
  <c r="L26" i="1"/>
  <c r="M26" i="1" s="1"/>
  <c r="N26" i="1"/>
  <c r="O26" i="1" s="1"/>
  <c r="H27" i="1"/>
  <c r="J27" i="1"/>
  <c r="K27" i="1"/>
  <c r="L27" i="1"/>
  <c r="M27" i="1" s="1"/>
  <c r="H28" i="1"/>
  <c r="K28" i="1" s="1"/>
  <c r="J28" i="1"/>
  <c r="L28" i="1"/>
  <c r="N28" i="1" s="1"/>
  <c r="M28" i="1"/>
  <c r="H29" i="1"/>
  <c r="K29" i="1" s="1"/>
  <c r="J29" i="1"/>
  <c r="L29" i="1"/>
  <c r="M29" i="1" s="1"/>
  <c r="H30" i="1"/>
  <c r="J30" i="1"/>
  <c r="K30" i="1"/>
  <c r="L30" i="1"/>
  <c r="M30" i="1" s="1"/>
  <c r="N30" i="1"/>
  <c r="O30" i="1" s="1"/>
  <c r="H31" i="1"/>
  <c r="J31" i="1"/>
  <c r="K31" i="1"/>
  <c r="L31" i="1"/>
  <c r="M31" i="1" s="1"/>
  <c r="H32" i="1"/>
  <c r="K32" i="1" s="1"/>
  <c r="J32" i="1"/>
  <c r="L32" i="1"/>
  <c r="N32" i="1" s="1"/>
  <c r="H33" i="1"/>
  <c r="K33" i="1" s="1"/>
  <c r="J33" i="1"/>
  <c r="L33" i="1"/>
  <c r="M33" i="1" s="1"/>
  <c r="H34" i="1"/>
  <c r="J34" i="1"/>
  <c r="K34" i="1"/>
  <c r="L34" i="1"/>
  <c r="M34" i="1" s="1"/>
  <c r="N34" i="1"/>
  <c r="O34" i="1" s="1"/>
  <c r="H35" i="1"/>
  <c r="J35" i="1"/>
  <c r="K35" i="1"/>
  <c r="L35" i="1"/>
  <c r="M35" i="1" s="1"/>
  <c r="H36" i="1"/>
  <c r="K36" i="1" s="1"/>
  <c r="J36" i="1"/>
  <c r="L36" i="1"/>
  <c r="N36" i="1" s="1"/>
  <c r="H37" i="1"/>
  <c r="K37" i="1" s="1"/>
  <c r="J37" i="1"/>
  <c r="L37" i="1"/>
  <c r="M37" i="1" s="1"/>
  <c r="H38" i="1"/>
  <c r="J38" i="1"/>
  <c r="K38" i="1"/>
  <c r="L38" i="1"/>
  <c r="M38" i="1" s="1"/>
  <c r="N38" i="1"/>
  <c r="H39" i="1"/>
  <c r="J39" i="1"/>
  <c r="K39" i="1"/>
  <c r="L39" i="1"/>
  <c r="M39" i="1" s="1"/>
  <c r="H40" i="1"/>
  <c r="K40" i="1" s="1"/>
  <c r="J40" i="1"/>
  <c r="L40" i="1"/>
  <c r="N40" i="1" s="1"/>
  <c r="H41" i="1"/>
  <c r="K41" i="1" s="1"/>
  <c r="J41" i="1"/>
  <c r="L41" i="1"/>
  <c r="N41" i="1" s="1"/>
  <c r="H42" i="1"/>
  <c r="J42" i="1"/>
  <c r="K42" i="1"/>
  <c r="L42" i="1"/>
  <c r="M42" i="1" s="1"/>
  <c r="H43" i="1"/>
  <c r="J43" i="1"/>
  <c r="K43" i="1"/>
  <c r="L43" i="1"/>
  <c r="M43" i="1" s="1"/>
  <c r="H44" i="1"/>
  <c r="K44" i="1" s="1"/>
  <c r="J44" i="1"/>
  <c r="L44" i="1"/>
  <c r="N44" i="1" s="1"/>
  <c r="H45" i="1"/>
  <c r="K45" i="1" s="1"/>
  <c r="J45" i="1"/>
  <c r="L45" i="1"/>
  <c r="M45" i="1" s="1"/>
  <c r="N45" i="1"/>
  <c r="H46" i="1"/>
  <c r="J46" i="1"/>
  <c r="K46" i="1"/>
  <c r="L46" i="1"/>
  <c r="M46" i="1" s="1"/>
  <c r="H47" i="1"/>
  <c r="J47" i="1"/>
  <c r="K47" i="1"/>
  <c r="L47" i="1"/>
  <c r="M47" i="1" s="1"/>
  <c r="H48" i="1"/>
  <c r="K48" i="1" s="1"/>
  <c r="J48" i="1"/>
  <c r="L48" i="1"/>
  <c r="N48" i="1" s="1"/>
  <c r="H49" i="1"/>
  <c r="K49" i="1" s="1"/>
  <c r="J49" i="1"/>
  <c r="L49" i="1"/>
  <c r="N49" i="1" s="1"/>
  <c r="H50" i="1"/>
  <c r="J50" i="1"/>
  <c r="K50" i="1"/>
  <c r="L50" i="1"/>
  <c r="M50" i="1" s="1"/>
  <c r="H51" i="1"/>
  <c r="J51" i="1"/>
  <c r="K51" i="1"/>
  <c r="L51" i="1"/>
  <c r="M51" i="1" s="1"/>
  <c r="H52" i="1"/>
  <c r="K52" i="1" s="1"/>
  <c r="J52" i="1"/>
  <c r="L52" i="1"/>
  <c r="N52" i="1" s="1"/>
  <c r="H53" i="1"/>
  <c r="K53" i="1" s="1"/>
  <c r="J53" i="1"/>
  <c r="L53" i="1"/>
  <c r="M53" i="1" s="1"/>
  <c r="N53" i="1"/>
  <c r="H54" i="1"/>
  <c r="J54" i="1"/>
  <c r="K54" i="1"/>
  <c r="L54" i="1"/>
  <c r="M54" i="1" s="1"/>
  <c r="H55" i="1"/>
  <c r="J55" i="1"/>
  <c r="K55" i="1"/>
  <c r="L55" i="1"/>
  <c r="M55" i="1" s="1"/>
  <c r="H56" i="1"/>
  <c r="K56" i="1" s="1"/>
  <c r="J56" i="1"/>
  <c r="L56" i="1"/>
  <c r="N56" i="1" s="1"/>
  <c r="H57" i="1"/>
  <c r="K57" i="1" s="1"/>
  <c r="J57" i="1"/>
  <c r="L57" i="1"/>
  <c r="N57" i="1" s="1"/>
  <c r="H58" i="1"/>
  <c r="J58" i="1"/>
  <c r="K58" i="1"/>
  <c r="L58" i="1"/>
  <c r="M58" i="1" s="1"/>
  <c r="H59" i="1"/>
  <c r="J59" i="1"/>
  <c r="K59" i="1"/>
  <c r="L59" i="1"/>
  <c r="M59" i="1" s="1"/>
  <c r="H60" i="1"/>
  <c r="K60" i="1" s="1"/>
  <c r="J60" i="1"/>
  <c r="L60" i="1"/>
  <c r="N60" i="1" s="1"/>
  <c r="H61" i="1"/>
  <c r="K61" i="1" s="1"/>
  <c r="J61" i="1"/>
  <c r="L61" i="1"/>
  <c r="M61" i="1" s="1"/>
  <c r="N61" i="1"/>
  <c r="H62" i="1"/>
  <c r="J62" i="1"/>
  <c r="K62" i="1"/>
  <c r="L62" i="1"/>
  <c r="M62" i="1" s="1"/>
  <c r="H63" i="1"/>
  <c r="J63" i="1"/>
  <c r="K63" i="1"/>
  <c r="L63" i="1"/>
  <c r="M63" i="1" s="1"/>
  <c r="L22" i="1"/>
  <c r="J22" i="1"/>
  <c r="H22" i="1"/>
  <c r="K22" i="1" s="1"/>
  <c r="N21" i="1"/>
  <c r="L21" i="1"/>
  <c r="M21" i="1" s="1"/>
  <c r="J21" i="1"/>
  <c r="K21" i="1" s="1"/>
  <c r="H21" i="1"/>
  <c r="O38" i="1" l="1"/>
  <c r="O49" i="1"/>
  <c r="N62" i="1"/>
  <c r="M57" i="1"/>
  <c r="O57" i="1" s="1"/>
  <c r="M56" i="1"/>
  <c r="N54" i="1"/>
  <c r="O54" i="1" s="1"/>
  <c r="M49" i="1"/>
  <c r="M48" i="1"/>
  <c r="N46" i="1"/>
  <c r="O46" i="1" s="1"/>
  <c r="M41" i="1"/>
  <c r="O41" i="1" s="1"/>
  <c r="M40" i="1"/>
  <c r="M36" i="1"/>
  <c r="M32" i="1"/>
  <c r="O53" i="1"/>
  <c r="O29" i="1"/>
  <c r="O61" i="1"/>
  <c r="O45" i="1"/>
  <c r="M60" i="1"/>
  <c r="N58" i="1"/>
  <c r="M52" i="1"/>
  <c r="N50" i="1"/>
  <c r="O50" i="1" s="1"/>
  <c r="M44" i="1"/>
  <c r="N42" i="1"/>
  <c r="O62" i="1"/>
  <c r="O58" i="1"/>
  <c r="O42" i="1"/>
  <c r="N37" i="1"/>
  <c r="O37" i="1" s="1"/>
  <c r="N33" i="1"/>
  <c r="O33" i="1" s="1"/>
  <c r="N29" i="1"/>
  <c r="N25" i="1"/>
  <c r="O25" i="1" s="1"/>
  <c r="O51" i="1"/>
  <c r="N63" i="1"/>
  <c r="O63" i="1" s="1"/>
  <c r="O60" i="1"/>
  <c r="N59" i="1"/>
  <c r="O59" i="1" s="1"/>
  <c r="O56" i="1"/>
  <c r="N55" i="1"/>
  <c r="O55" i="1" s="1"/>
  <c r="O52" i="1"/>
  <c r="N51" i="1"/>
  <c r="O48" i="1"/>
  <c r="N47" i="1"/>
  <c r="O47" i="1" s="1"/>
  <c r="O44" i="1"/>
  <c r="N43" i="1"/>
  <c r="O43" i="1" s="1"/>
  <c r="O40" i="1"/>
  <c r="N39" i="1"/>
  <c r="O39" i="1" s="1"/>
  <c r="O36" i="1"/>
  <c r="N35" i="1"/>
  <c r="O35" i="1" s="1"/>
  <c r="O32" i="1"/>
  <c r="N31" i="1"/>
  <c r="O31" i="1" s="1"/>
  <c r="O28" i="1"/>
  <c r="N27" i="1"/>
  <c r="O24" i="1"/>
  <c r="N23" i="1"/>
  <c r="O23" i="1" s="1"/>
  <c r="O27" i="1"/>
  <c r="M22" i="1"/>
  <c r="N22" i="1"/>
  <c r="O21" i="1"/>
  <c r="O22" i="1" l="1"/>
  <c r="L20" i="1" l="1"/>
  <c r="M20" i="1" s="1"/>
  <c r="H20" i="1"/>
  <c r="J20" i="1"/>
  <c r="O65" i="1"/>
  <c r="O68" i="1" s="1"/>
  <c r="N20" i="1" l="1"/>
  <c r="O20" i="1" s="1"/>
  <c r="K20" i="1"/>
  <c r="O71" i="1"/>
  <c r="O64" i="1"/>
  <c r="O72" i="1" l="1"/>
  <c r="O66" i="1" l="1"/>
  <c r="O69" i="1" l="1"/>
  <c r="O70" i="1" s="1"/>
  <c r="O67" i="1"/>
  <c r="O73"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<sst xmlns="http://schemas.openxmlformats.org/spreadsheetml/2006/main" count="133" uniqueCount="89">
  <si>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</si>
  <si>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</si>
  <si>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</si>
  <si>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</si>
  <si>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</si>
  <si>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</si>
  <si>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</si>
  <si>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</si>
  <si>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</si>
  <si>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</si>
  <si>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</si>
  <si>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</si>
  <si>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</si>
  <si>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</si>
  <si>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</si>
  <si>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</si>
  <si>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</si>
  <si>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</si>
  <si>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</si>
  <si>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</si>
  <si>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</si>
  <si>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</si>
  <si>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</si>
  <si>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</si>
  <si>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</si>
  <si>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</si>
  <si>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</si>
  <si>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</si>
  <si>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</si>
  <si>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</si>
  <si>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</si>
  <si>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</si>
  <si>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</si>
  <si>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</si>
  <si>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</si>
  <si>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</si>
  <si>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</si>
  <si>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</si>
  <si>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</si>
  <si>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</si>
  <si>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</si>
  <si>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</si>
  <si>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</si>
  <si>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</si>
  <si>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</si>
  <si>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Serrucho. - Combina aluminio, ABS y caucho para conseguir una mayor comodidad y durabilidad. Geometria del dentado de triple bisel. Corta hacia delante y hacia atras y mejora el corte hasta un 30% en comparacion con los serruchos convencionales. Una capa de appiflon la hoja para reducir el atasco durante el corte. Grosor de la lamina 1mm. Longitud 550 mm</t>
  </si>
  <si>
    <t>Martillo saca clavos en fibra de vidrio. Mango de fibra de vidrio para mayor durabilidad - Mango bi-material para mayor comodidad. Mas largo para una mayor energia de impacto. - Area reforzado para mayor durabilidad - Fuerte conexion del mango con la cabeza para evitar que se separe durante un uso norma. Peso 400 - 560 gr</t>
  </si>
  <si>
    <t>Hojas bimetal longitud 300 mm. no dientes por pulgada 24.</t>
  </si>
  <si>
    <t>Maza Fibra de Vidrio. Mango de fibra de vidrio para mayor durabilidad - Mango bi-material para mayor comodidad. Mas largo para una mayor energia de impacto. - Area reforzado para mayor durabilidad - Fuerte conexion del mango con la cabeza para evitar que se separe durante un uso normal. Peso de la cabeza 1250</t>
  </si>
  <si>
    <t>Alicate de corte diagonal para micromecanica. - Mango ancho para una mejor ergonomia - Menor riesgo de deslizamiento y menor fatiga gracias al diseno ergonomico del mango bimateria - Acabado barnizado para una mayor resistencia a la corrosion - Acero de alta calidad para una maxima durabilidad y menor desgaste - Gran rendimiento de corte - Sistema de muelle que proporciona un uso mucho mas rapido y facil</t>
  </si>
  <si>
    <t>Alicates 1,000V V de Universal. - Alicates especialmente aislados para electricistas. Bocas afiladas y templadas. Durabilidad y corte asegurados. Confort y mejor agarre. Cabezas de niquel/cromo pulidas. Resistencia a la corrosion y acabado preciso. Longitud 200 mm</t>
  </si>
  <si>
    <t>Mordaza max steell boca curva. - Mordaza bloqueable con boca forjada para mayor resistencia. Acabado cromado para una mejor resistencia a la corrosion. Palanca para desbloquear con una sola mano. Longitud 225 mm</t>
  </si>
  <si>
    <t>Juego llaves allen inviolable acero - cromado. Presentacion por 9 piezas</t>
  </si>
  <si>
    <t>Juego 6 piezas cushion grip. - Juego de 3 destornilladores de mecanico, 1 electricista y 2 Phillips, con mango bimateria. Diseno trilobular ergonomico. Varilla de niquel plateado. Punta imantada e identificada. Descripcion Mecanico 6.5x150, 5x100, 3x75; Electricista 6.5x200; Phillips PH1x75, PH2x150</t>
  </si>
  <si>
    <t>Juego de carraca, vasos y puntas de accesorios de 1/4 pulgada - 38 piezas. 1 Carraca 1/4 pulgada bi-material de 72 dientes con boton de liberacion rapida 10 Vasos 1/4 (6-caras): 5,5-6-7-8-9-10-11-12-13-14 mm 2 Extensiones de 1/4: 3 y 5 (75 y 125mm) ¿ 1 Articulacion universal de 1/4 1 Portapuntas 22 Puntas 1/4: PZ1, PZ2, PZ3 . PH1, PH2, PH3 - HEX 3, 4, 5, 6, 7mm - T10, T15, T20, T25, T27, T30, T40 - Ranuradas 4, 5, 6, 7mm. Maletin compacto facil de trasportar y almacenar.</t>
  </si>
  <si>
    <t>Juego de 31 piezas para atornillar y taladrar. 8 brocas para metal con revestimiento de titanio 1.5 - 3.5, 4, 5, 6 mm; 4 brocas para mamposteria 5 - 8 mm ; 5 brocas para madera 3, 4, 5, 6, 8 mm ; 12 puntas para atornillar: 10x 25 mm, 2x 50 mm ; 1 adaptador mag</t>
  </si>
  <si>
    <t>Buscapolos. - Aprobado por VDE / GS. Auditado independiente para calidad y seguridad - Guarda para los dedos de 5mm. Agarre seguro. Evita la posibilidad de que el dedo se deslice hacia la corriente. - Varillla de acero al cromo-vanadio. Resiste la torsion - Indicador de corriente. Luz para una vision clara de deteccion de electricidad.</t>
  </si>
  <si>
    <t>Juegos de llaves combinadas. Juego de 12 llaves combinadas: 8, 9, 10, 11, 12, 13, 14, 15, 16, 17, 18, 19 mm  Acabado brillante ; Suministradas en estuche de almacenamiento que permite mantener las llaves en orden.</t>
  </si>
  <si>
    <t>Herraje en acero Inoxidable. Para instalación de panel de PVC Herraje en acero galvanizado para la instalacion del panel en pvc en corrales de cerdos. Viene de 1, 2, y 3 lados. Anclaje sencillo metalico zincado x 50 cm</t>
  </si>
  <si>
    <t>Azada: Herramienta para realizar tareas de preparacion de la tierra como cavar y plantar en jardineria y agricultura. Dimensiones (Largo, ancho, alto) 32 x 12 x 5 cm. Peso de 1.8 kg</t>
  </si>
  <si>
    <t>Espatula metalica color naranja con mango resistente a solventes ligera y flexible fabrican polipropileno ancho 4 pulgadas 10 cm</t>
  </si>
  <si>
    <t>Clavos con cabeza plana para madera, son elementos de sujecion fabricado a partir del alambre de acero trefilado, el cual tiene cabeza centrada, cuerpo recto y punta diamante. Diametro 5 mm - pulgadas 3. Presentacion caja de 350 gr</t>
  </si>
  <si>
    <t>Desjarretadera: herramienta para el uso de deshoje, limpieza y poda de arboles frutales. Resistente a la flexion, traccion, torsion e impacto. Forjado en una sola pieza en acero de alto carbono. Ancho: 138mm - Alto: 200 mm.</t>
  </si>
  <si>
    <t>Varilla corrugada de 1/2 pulgadas de 6 metros de largo. presentación por Unidad</t>
  </si>
  <si>
    <t>Varilla corrugada de 3/8 pulgadas de 6 metros de largo. presentación por Unidad</t>
  </si>
  <si>
    <t>Cubierta arquitectónica rápida pintada calibre 28 color rojo. medidas teja de 3 metros de largo*0.90 de ancho</t>
  </si>
  <si>
    <t>Malla electrosoldada 5,5mm de 6x2,35m separación 15x15cm.</t>
  </si>
  <si>
    <t>Varilla corrugada 10.5 presentación por unidad de 6 metros de largo</t>
  </si>
  <si>
    <t>Malla Graduada Ovina 1.50 m x 50m Malla graduada ideal para proteger jardines, cercar fincas y cerramientos para ganado (ovino y bovino) y mascotas. Posee alambre con doble capa de zinc el cual no se oxida. Incluye nudos reforzados con triple torsion para una mayor resistencia ante la tension. Presentacion rollo por 1.50 metros alta por 50 metros de larga</t>
  </si>
  <si>
    <t>Alambre de Puas: uso ideal para Cercas en potreros para ganaderia, Cercas para lotes y cultivos y Vallas de proteccion. Alambre de Puas Tradicional 12 x 400, Longitud en metros 400, Diametro del Alambre en mm 2.59, Carga de Rotura en kgf 380; presentacion por rollo.</t>
  </si>
  <si>
    <t>Candado intemperie color amarillo 870 ref: 2047 Medidas: 29 x 28 x 38 cm</t>
  </si>
  <si>
    <t>Bisagra Resorte Acero Inoxidable 4pulg 3X3pulg:Acero inoxidable, cierre automático, fuerza graduable, hasta 40kg de capacidad, trae tornillos. Presentacion por Unidad, incluye tornillos para instalacion en madera.</t>
  </si>
  <si>
    <t>Tornillo de cabeza hexagonal. Rosca UNC de 1/2'' - 13 (pulgadas) de diámetro y 2'' (pulgadas) de largo. Parcialmente roscado, en acero de aleación grado 8 y óxido negro. Bolsa por 50 unidades</t>
  </si>
  <si>
    <t>Tuerca de bloqueo hexagonal de inserción de nylon de 1/2'' - 13 (pulgadas), en acero al carbono de alta dureza, chapado en zinc negro. Bolsa por 50 unidades</t>
  </si>
  <si>
    <t>Tornillo de cabeza hexagonal de 5/8"* 3" grado 2. presentación por unidad</t>
  </si>
  <si>
    <t>Juego de llaves tipo “T”, con mango deslizante giratorio cuadrante de 1/2” y 3/8”. Contiene: 1 llave en T cuadrante de 1/2” y 1 llave en T cuadrante de 3/8”. En acero cromo vanadio, el mango acabado en cromo satinado. Color: negro con plateado. Mango rotativo y antideslizante. Extralarga para lugares de difícil acceso. Dimensiones: Tamaño cuadrillo 3/8". Diámetro: 10 (mm). Ancho 200 (mm). Longitud: 310(mm). Peso (g) 410. Tamaño cuadrillo 1/2". Diámetro: 11 (mm). Ancho 200 (mm). Longitud: 310(mm). Peso (g) 412.</t>
  </si>
  <si>
    <t>JUEGO DE RATCHET Y COPAS 85 PIEZAS DE 1/4" A 3/8”. Cuerpo en cromo vanadium. Mecanismo reversible y acabado metalizado anticorrosivo. Contenido: (1) Ratchet de cabeza de pera de 3/8". (1) Ratchet de cabeza de pera de 1/4". (1) Extensión 3/8" - 3". (1) Extensión 1/4"- 3". (20) Copas profundas de 6 puntos cuadrante 1/4" SAE: 5/32, 3/16, 7/32, 1/4, 9/32, 5/16, 11/32, 3/8, 7/16, 1/2. MM: 4, 5, 6, 7, 8, 9, 10, 11, 12, 13. (19) Copas de 6 puntos cuadrante 3/8" SAE: 1/4, 5/16, 3/8, 7/16, 1/2, 9/16, 5/8, 11/16. MM: 6, 7, 8, 9, 10, 11, 12, 13, 14, 15, 17. (24) Copas de 6 puntos cuadrante 1/4" SAE: SAE: 5/32, 3/16, 7/32, 1/4, 9/32, 5/16, 11/32, 3/8, 7/16, 1/2, 9/16. MM: 4, 4.5, 5, 5.5, 6, 7, 8, 9, 10, 11, 12, 13, 14. (1) Copa para bujías de 5/8", 6 puntos, cuadrante 3/8". (1) Adaptador de puntas con cuadrante de 1/4". (1) Mango adaptador de puntas con cuadrante de 1/4". (15) Puntas con cuadrante de 1/4": 25mm. En estuche plástico.</t>
  </si>
  <si>
    <t>JUEGO DE LLAVES MIXTAS DE 14 PIEZAS (3/8 - 1 1/4"). Llave boca fija y boca estrellada en una sola pieza. Material en Aleación en cromo vanadio. Recubrimiento en cromo niquelado que evita la oxidación. Temple adicional en la boca de la llave. Marca bajo relieve. El juego empaquetado en rollo de herramientas es duradero, dimensiones del artículo enrollado: 19 x 5 x 2,5 H, dimensiones del artículo desenrollado: 8.8 x 7.7 x 19.7 in (largo x ancho x alto). Contenido del juego: Medidas de las llaves 3/8, 7/16, 1/2, 9/16, 5/8, 11/16, 3/4, 13/16,7/8, 15/16, 1, 1-1/16, 1-1/8, 1-1/4". Normas técnicas: ANSI B107.9M --- DIN 3113</t>
  </si>
  <si>
    <t>Juego De Copas + “L” De Fuerza Cuadrante De 1/2 para Trabajo Pesado. Fabricado en Acero Chrome Vanadium. Incluye 10 piezas: 1 “L” de fuerza de 25cm. 9 Copas hexagonal milimétricas: 8mm - 10mm - 12mm - 13mm - 14mm - 17mm - 19mm - 22mm -24mm. Caja de transporte plástica.</t>
  </si>
  <si>
    <t>Arena de planta fina. presentación por metro cubico</t>
  </si>
  <si>
    <t>Arena de peña. presentación por metro cubico</t>
  </si>
  <si>
    <t>Grava fina 1/2. presentacion por metro cubico</t>
  </si>
  <si>
    <t>Cemento Gris para uso genera, Norma TécnicaColombiana NTC 121 (Tipo UG). Presentacion bulto por 50 kg.</t>
  </si>
  <si>
    <t>Ladrillo Común Recocido 20 X 10 X 6 cm 50u/M2.presnetacion por unidad</t>
  </si>
  <si>
    <t>Tubo agua negra hr calibre 18 de 2", de 6 metros de largo.</t>
  </si>
  <si>
    <t>Tubo rectangular 3"X11/2" CAL.18 (1 10 mm)* 6MTS</t>
  </si>
  <si>
    <t>Tubo Rectangular 50 x 25 x 1.1mm C18 x 6m</t>
  </si>
  <si>
    <t>Tubo cerramiento negro 1" x 1.5mm x 6m</t>
  </si>
  <si>
    <t>Tubo estructural cudrado 100*100 mm*2,0 mm*6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</si>
</sst>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3" fillId="0" borderId="2" xfId="4" applyFont="1" applyBorder="1" applyProtection="1">
      <protection hidden="1"/>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0" fontId="1" fillId="2" borderId="0" xfId="0" applyFont="1" applyFill="1" applyAlignment="1" applyProtection="1">
      <alignment horizontal="center"/>
      <protection hidden="1"/>
    </xf>
    <xf numFmtId="0" fontId="3" fillId="35" borderId="1" xfId="0" applyFont="1" applyFill="1" applyBorder="1" applyAlignment="1" applyProtection="1">
      <alignment horizontal="left" wrapText="1"/>
      <protection locked="0"/>
    </xf>
    <xf numFmtId="1" fontId="12" fillId="35" borderId="1" xfId="3" applyNumberFormat="1" applyFont="1" applyFill="1" applyBorder="1" applyAlignment="1" applyProtection="1">
      <alignment horizontal="center"/>
      <protection locked="0"/>
    </xf>
    <xf numFmtId="9" fontId="3" fillId="35" borderId="1" xfId="1" applyFont="1" applyFill="1" applyBorder="1" applyAlignment="1" applyProtection="1">
      <alignment horizontal="center"/>
      <protection locked="0"/>
    </xf>
    <xf numFmtId="43" fontId="3" fillId="0" borderId="1" xfId="3" applyFont="1" applyFill="1" applyBorder="1" applyAlignment="1" applyProtection="1">
      <alignment horizontal="center"/>
      <protection hidden="1"/>
    </xf>
    <xf numFmtId="43" fontId="3" fillId="0" borderId="1" xfId="3" applyFont="1" applyFill="1" applyBorder="1" applyAlignment="1" applyProtection="1">
      <protection hidden="1"/>
    </xf>
    <xf numFmtId="0" fontId="0" fillId="2" borderId="0" xfId="0" applyFill="1" applyAlignment="1" applyProtection="1">
      <protection hidden="1"/>
    </xf>
    <xf numFmtId="0" fontId="3" fillId="0" borderId="1" xfId="0" applyFont="1" applyBorder="1" applyAlignment="1" applyProtection="1">
      <alignment horizontal="center" vertical="center"/>
      <protection hidden="1"/>
    </xf>
    <xf numFmtId="0" fontId="1" fillId="2" borderId="0" xfId="0" applyFont="1" applyFill="1" applyAlignment="1" applyProtection="1">
      <alignment vertical="center"/>
      <protection locked="0"/>
    </xf>
    <xf numFmtId="0" fontId="1" fillId="2" borderId="0" xfId="0" applyFont="1" applyFill="1" applyProtection="1">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28" xfId="0" applyFont="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1"/>
  <sheetViews>
    <sheetView tabSelected="1" topLeftCell="A7" zoomScale="60" zoomScaleNormal="60" zoomScaleSheetLayoutView="70" zoomScalePageLayoutView="55" workbookViewId="0">
      <selection activeCell="B20" sqref="B20"/>
    </sheetView>
  </sheetViews>
  <sheetFormatPr baseColWidth="10" defaultColWidth="11.44140625" defaultRowHeight="14.4" x14ac:dyDescent="0.3"/>
  <cols>
    <col min="1" max="1" width="13.33203125" style="6" customWidth="1"/>
    <col min="2" max="2" width="84" style="24" customWidth="1"/>
    <col min="3" max="3" width="14.109375" style="6" customWidth="1"/>
    <col min="4" max="4" width="16.109375" style="6" customWidth="1"/>
    <col min="5" max="5" width="17" style="6" customWidth="1"/>
    <col min="6" max="6" width="21" style="6" customWidth="1"/>
    <col min="7" max="7" width="12.88671875" style="6" customWidth="1"/>
    <col min="8" max="8" width="18.109375" style="6" customWidth="1"/>
    <col min="9" max="9" width="20.33203125" style="6" customWidth="1"/>
    <col min="10" max="10" width="15" style="6" customWidth="1"/>
    <col min="11" max="11" width="20.44140625" style="7" customWidth="1"/>
    <col min="12" max="12" width="22" style="7" customWidth="1"/>
    <col min="13" max="13" width="16.6640625" style="7" customWidth="1"/>
    <col min="14" max="14" width="14.6640625" style="7" customWidth="1"/>
    <col min="15" max="15" width="18.6640625" style="7" customWidth="1"/>
    <col min="16" max="16384" width="11.44140625" style="7"/>
  </cols>
  <sheetData>
    <row r="1" spans="1:15" x14ac:dyDescent="0.3">
      <c r="F1" s="27"/>
    </row>
    <row r="2" spans="1:15" ht="15.75" customHeight="1" x14ac:dyDescent="0.3">
      <c r="A2" s="44"/>
      <c r="B2" s="54" t="s">
        <v>0</v>
      </c>
      <c r="C2" s="54"/>
      <c r="D2" s="54"/>
      <c r="E2" s="54"/>
      <c r="F2" s="54"/>
      <c r="G2" s="54"/>
      <c r="H2" s="54"/>
      <c r="I2" s="54"/>
      <c r="J2" s="54"/>
      <c r="K2" s="54"/>
      <c r="L2" s="54"/>
      <c r="M2" s="54"/>
      <c r="N2" s="43" t="s">
        <v>37</v>
      </c>
      <c r="O2" s="43"/>
    </row>
    <row r="3" spans="1:15" ht="15.75" customHeight="1" x14ac:dyDescent="0.3">
      <c r="A3" s="44"/>
      <c r="B3" s="54" t="s">
        <v>1</v>
      </c>
      <c r="C3" s="54"/>
      <c r="D3" s="54"/>
      <c r="E3" s="54"/>
      <c r="F3" s="54"/>
      <c r="G3" s="54"/>
      <c r="H3" s="54"/>
      <c r="I3" s="54"/>
      <c r="J3" s="54"/>
      <c r="K3" s="54"/>
      <c r="L3" s="54"/>
      <c r="M3" s="54"/>
      <c r="N3" s="43" t="s">
        <v>40</v>
      </c>
      <c r="O3" s="43"/>
    </row>
    <row r="4" spans="1:15" ht="16.5" customHeight="1" x14ac:dyDescent="0.3">
      <c r="A4" s="44"/>
      <c r="B4" s="54" t="s">
        <v>36</v>
      </c>
      <c r="C4" s="54"/>
      <c r="D4" s="54"/>
      <c r="E4" s="54"/>
      <c r="F4" s="54"/>
      <c r="G4" s="54"/>
      <c r="H4" s="54"/>
      <c r="I4" s="54"/>
      <c r="J4" s="54"/>
      <c r="K4" s="54"/>
      <c r="L4" s="54"/>
      <c r="M4" s="54"/>
      <c r="N4" s="43" t="s">
        <v>41</v>
      </c>
      <c r="O4" s="43"/>
    </row>
    <row r="5" spans="1:15" ht="15" customHeight="1" x14ac:dyDescent="0.3">
      <c r="A5" s="44"/>
      <c r="B5" s="54"/>
      <c r="C5" s="54"/>
      <c r="D5" s="54"/>
      <c r="E5" s="54"/>
      <c r="F5" s="54"/>
      <c r="G5" s="54"/>
      <c r="H5" s="54"/>
      <c r="I5" s="54"/>
      <c r="J5" s="54"/>
      <c r="K5" s="54"/>
      <c r="L5" s="54"/>
      <c r="M5" s="54"/>
      <c r="N5" s="43" t="s">
        <v>38</v>
      </c>
      <c r="O5" s="43"/>
    </row>
    <row r="7" spans="1:15" x14ac:dyDescent="0.3">
      <c r="A7" s="8" t="s">
        <v>39</v>
      </c>
    </row>
    <row r="8" spans="1:15" x14ac:dyDescent="0.3">
      <c r="A8" s="8"/>
    </row>
    <row r="9" spans="1:15" x14ac:dyDescent="0.3">
      <c r="A9" s="9" t="s">
        <v>29</v>
      </c>
    </row>
    <row r="10" spans="1:15" ht="25.5" customHeight="1" x14ac:dyDescent="0.3">
      <c r="A10" s="61" t="s">
        <v>28</v>
      </c>
      <c r="B10" s="61"/>
      <c r="C10" s="10"/>
      <c r="E10" s="11" t="s">
        <v>21</v>
      </c>
      <c r="F10" s="63"/>
      <c r="G10" s="64"/>
      <c r="K10" s="12" t="s">
        <v>16</v>
      </c>
      <c r="L10" s="65"/>
      <c r="M10" s="66"/>
      <c r="N10" s="67"/>
    </row>
    <row r="11" spans="1:15" ht="15" thickBot="1" x14ac:dyDescent="0.35">
      <c r="A11" s="10"/>
      <c r="B11" s="25"/>
      <c r="C11" s="10"/>
      <c r="E11" s="13"/>
      <c r="F11" s="13"/>
      <c r="G11" s="13"/>
      <c r="K11" s="14"/>
      <c r="L11" s="15"/>
      <c r="M11" s="15"/>
      <c r="N11" s="15"/>
    </row>
    <row r="12" spans="1:15" ht="30.75" customHeight="1" thickBot="1" x14ac:dyDescent="0.35">
      <c r="A12" s="48" t="s">
        <v>26</v>
      </c>
      <c r="B12" s="49"/>
      <c r="C12" s="16"/>
      <c r="D12" s="45" t="s">
        <v>17</v>
      </c>
      <c r="E12" s="46"/>
      <c r="F12" s="46"/>
      <c r="G12" s="47"/>
      <c r="H12" s="5"/>
      <c r="I12" s="26"/>
      <c r="J12" s="26"/>
      <c r="K12" s="14"/>
    </row>
    <row r="13" spans="1:15" ht="15" thickBot="1" x14ac:dyDescent="0.35">
      <c r="A13" s="50"/>
      <c r="B13" s="51"/>
      <c r="C13" s="16"/>
      <c r="D13" s="15"/>
      <c r="E13" s="13"/>
      <c r="F13" s="13"/>
      <c r="G13" s="13"/>
      <c r="K13" s="14"/>
    </row>
    <row r="14" spans="1:15" ht="30" customHeight="1" thickBot="1" x14ac:dyDescent="0.35">
      <c r="A14" s="50"/>
      <c r="B14" s="51"/>
      <c r="C14" s="16"/>
      <c r="D14" s="45" t="s">
        <v>18</v>
      </c>
      <c r="E14" s="46"/>
      <c r="F14" s="46"/>
      <c r="G14" s="47"/>
      <c r="H14" s="5"/>
      <c r="I14" s="26"/>
      <c r="J14" s="26"/>
      <c r="K14" s="14"/>
    </row>
    <row r="15" spans="1:15" ht="18.75" customHeight="1" thickBot="1" x14ac:dyDescent="0.35">
      <c r="A15" s="50"/>
      <c r="B15" s="51"/>
      <c r="C15" s="16"/>
      <c r="E15" s="13"/>
      <c r="F15" s="13"/>
      <c r="G15" s="13"/>
      <c r="K15" s="14"/>
    </row>
    <row r="16" spans="1:15" ht="24" customHeight="1" thickBot="1" x14ac:dyDescent="0.35">
      <c r="A16" s="52"/>
      <c r="B16" s="53"/>
      <c r="C16" s="16"/>
      <c r="D16" s="45" t="s">
        <v>22</v>
      </c>
      <c r="E16" s="46"/>
      <c r="F16" s="46"/>
      <c r="G16" s="47"/>
      <c r="H16" s="5"/>
      <c r="I16" s="26"/>
      <c r="J16" s="26"/>
      <c r="K16" s="14"/>
      <c r="L16" s="15"/>
      <c r="M16" s="15"/>
      <c r="N16" s="15"/>
    </row>
    <row r="17" spans="1:15" x14ac:dyDescent="0.3">
      <c r="A17" s="10"/>
      <c r="B17" s="25"/>
      <c r="C17" s="10"/>
      <c r="E17" s="13"/>
      <c r="F17" s="13"/>
      <c r="G17" s="13"/>
      <c r="K17" s="14"/>
      <c r="L17" s="15"/>
      <c r="M17" s="15"/>
      <c r="N17" s="15"/>
    </row>
    <row r="19" spans="1:15" s="20" customFormat="1" ht="111.75" customHeight="1" x14ac:dyDescent="0.3">
      <c r="A19" s="17" t="s">
        <v>27</v>
      </c>
      <c r="B19" s="17" t="s">
        <v>2</v>
      </c>
      <c r="C19" s="17" t="s">
        <v>19</v>
      </c>
      <c r="D19" s="17" t="s">
        <v>3</v>
      </c>
      <c r="E19" s="17" t="s">
        <v>23</v>
      </c>
      <c r="F19" s="18" t="s">
        <v>4</v>
      </c>
      <c r="G19" s="19" t="s">
        <v>25</v>
      </c>
      <c r="H19" s="18" t="s">
        <v>5</v>
      </c>
      <c r="I19" s="18" t="s">
        <v>31</v>
      </c>
      <c r="J19" s="18" t="s">
        <v>34</v>
      </c>
      <c r="K19" s="18" t="s">
        <v>6</v>
      </c>
      <c r="L19" s="18" t="s">
        <v>7</v>
      </c>
      <c r="M19" s="18" t="s">
        <v>8</v>
      </c>
      <c r="N19" s="18" t="s">
        <v>30</v>
      </c>
      <c r="O19" s="18" t="s">
        <v>9</v>
      </c>
    </row>
    <row r="20" spans="1:15" s="33" customFormat="1" ht="177.6" customHeight="1" x14ac:dyDescent="0.3">
      <c r="A20" s="34">
        <v>1</v>
      </c>
      <c r="B20" s="75" t="s">
        <v>45</v>
      </c>
      <c r="C20" s="28"/>
      <c r="D20" s="75">
        <v>2</v>
      </c>
      <c r="E20" s="75" t="s">
        <v>43</v>
      </c>
      <c r="F20" s="29"/>
      <c r="G20" s="30">
        <v>0</v>
      </c>
      <c r="H20" s="31">
        <f t="shared" ref="H20" si="0">+ROUND(F20*G20,0)</f>
        <v>0</v>
      </c>
      <c r="I20" s="30">
        <v>0</v>
      </c>
      <c r="J20" s="31">
        <f t="shared" ref="J20" si="1">ROUND(F20*I20,0)</f>
        <v>0</v>
      </c>
      <c r="K20" s="31">
        <f t="shared" ref="K20" si="2">ROUND(F20+H20+J20,0)</f>
        <v>0</v>
      </c>
      <c r="L20" s="31">
        <f>ROUND(F20*D20,0)</f>
        <v>0</v>
      </c>
      <c r="M20" s="31">
        <f>ROUND(L20*G20,0)</f>
        <v>0</v>
      </c>
      <c r="N20" s="31">
        <f t="shared" ref="N20" si="3">ROUND(L20*I20,0)</f>
        <v>0</v>
      </c>
      <c r="O20" s="32">
        <f t="shared" ref="O20" si="4">ROUND(L20+N20+M20,0)</f>
        <v>0</v>
      </c>
    </row>
    <row r="21" spans="1:15" s="33" customFormat="1" ht="177.6" customHeight="1" x14ac:dyDescent="0.3">
      <c r="A21" s="34">
        <v>2</v>
      </c>
      <c r="B21" s="75" t="s">
        <v>46</v>
      </c>
      <c r="C21" s="28"/>
      <c r="D21" s="75">
        <v>1</v>
      </c>
      <c r="E21" s="75" t="s">
        <v>43</v>
      </c>
      <c r="F21" s="29"/>
      <c r="G21" s="30">
        <v>0</v>
      </c>
      <c r="H21" s="31">
        <f t="shared" ref="H21:H23" si="5">+ROUND(F21*G21,0)</f>
        <v>0</v>
      </c>
      <c r="I21" s="30">
        <v>0</v>
      </c>
      <c r="J21" s="31">
        <f t="shared" ref="J21:J23" si="6">ROUND(F21*I21,0)</f>
        <v>0</v>
      </c>
      <c r="K21" s="31">
        <f t="shared" ref="K21:K23" si="7">ROUND(F21+H21+J21,0)</f>
        <v>0</v>
      </c>
      <c r="L21" s="31">
        <f>ROUND(F21*D21,0)</f>
        <v>0</v>
      </c>
      <c r="M21" s="31">
        <f>ROUND(L21*G21,0)</f>
        <v>0</v>
      </c>
      <c r="N21" s="31">
        <f t="shared" ref="N21:N23" si="8">ROUND(L21*I21,0)</f>
        <v>0</v>
      </c>
      <c r="O21" s="32">
        <f t="shared" ref="O21:O23" si="9">ROUND(L21+N21+M21,0)</f>
        <v>0</v>
      </c>
    </row>
    <row r="22" spans="1:15" s="33" customFormat="1" ht="177.6" customHeight="1" x14ac:dyDescent="0.3">
      <c r="A22" s="34">
        <v>3</v>
      </c>
      <c r="B22" s="75" t="s">
        <v>47</v>
      </c>
      <c r="C22" s="28"/>
      <c r="D22" s="75">
        <v>10</v>
      </c>
      <c r="E22" s="75" t="s">
        <v>43</v>
      </c>
      <c r="F22" s="29"/>
      <c r="G22" s="30">
        <v>0</v>
      </c>
      <c r="H22" s="31">
        <f t="shared" si="5"/>
        <v>0</v>
      </c>
      <c r="I22" s="30">
        <v>0</v>
      </c>
      <c r="J22" s="31">
        <f t="shared" si="6"/>
        <v>0</v>
      </c>
      <c r="K22" s="31">
        <f t="shared" si="7"/>
        <v>0</v>
      </c>
      <c r="L22" s="31">
        <f>ROUND(F22*D22,0)</f>
        <v>0</v>
      </c>
      <c r="M22" s="31">
        <f>ROUND(L22*G22,0)</f>
        <v>0</v>
      </c>
      <c r="N22" s="31">
        <f t="shared" si="8"/>
        <v>0</v>
      </c>
      <c r="O22" s="32">
        <f t="shared" si="9"/>
        <v>0</v>
      </c>
    </row>
    <row r="23" spans="1:15" s="33" customFormat="1" ht="177.6" customHeight="1" x14ac:dyDescent="0.3">
      <c r="A23" s="34">
        <v>4</v>
      </c>
      <c r="B23" s="75" t="s">
        <v>48</v>
      </c>
      <c r="C23" s="28"/>
      <c r="D23" s="75">
        <v>1</v>
      </c>
      <c r="E23" s="75" t="s">
        <v>43</v>
      </c>
      <c r="F23" s="29"/>
      <c r="G23" s="30">
        <v>0</v>
      </c>
      <c r="H23" s="31">
        <f t="shared" si="5"/>
        <v>0</v>
      </c>
      <c r="I23" s="30">
        <v>0</v>
      </c>
      <c r="J23" s="31">
        <f t="shared" si="6"/>
        <v>0</v>
      </c>
      <c r="K23" s="31">
        <f t="shared" si="7"/>
        <v>0</v>
      </c>
      <c r="L23" s="31">
        <f t="shared" ref="L23:L63" si="10">ROUND(F23*D23,0)</f>
        <v>0</v>
      </c>
      <c r="M23" s="31">
        <f t="shared" ref="M23:M63" si="11">ROUND(L23*G23,0)</f>
        <v>0</v>
      </c>
      <c r="N23" s="31">
        <f t="shared" si="8"/>
        <v>0</v>
      </c>
      <c r="O23" s="32">
        <f t="shared" si="9"/>
        <v>0</v>
      </c>
    </row>
    <row r="24" spans="1:15" s="33" customFormat="1" ht="177.6" customHeight="1" x14ac:dyDescent="0.3">
      <c r="A24" s="34">
        <v>5</v>
      </c>
      <c r="B24" s="75" t="s">
        <v>49</v>
      </c>
      <c r="C24" s="28"/>
      <c r="D24" s="75">
        <v>3</v>
      </c>
      <c r="E24" s="75" t="s">
        <v>43</v>
      </c>
      <c r="F24" s="29"/>
      <c r="G24" s="30">
        <v>0</v>
      </c>
      <c r="H24" s="31">
        <f t="shared" ref="H24:H63" si="12">+ROUND(F24*G24,0)</f>
        <v>0</v>
      </c>
      <c r="I24" s="30">
        <v>0</v>
      </c>
      <c r="J24" s="31">
        <f t="shared" ref="J24:J63" si="13">ROUND(F24*I24,0)</f>
        <v>0</v>
      </c>
      <c r="K24" s="31">
        <f t="shared" ref="K24:K63" si="14">ROUND(F24+H24+J24,0)</f>
        <v>0</v>
      </c>
      <c r="L24" s="31">
        <f t="shared" si="10"/>
        <v>0</v>
      </c>
      <c r="M24" s="31">
        <f t="shared" si="11"/>
        <v>0</v>
      </c>
      <c r="N24" s="31">
        <f t="shared" ref="N24:N63" si="15">ROUND(L24*I24,0)</f>
        <v>0</v>
      </c>
      <c r="O24" s="32">
        <f t="shared" ref="O24:O63" si="16">ROUND(L24+N24+M24,0)</f>
        <v>0</v>
      </c>
    </row>
    <row r="25" spans="1:15" s="33" customFormat="1" ht="177.6" customHeight="1" x14ac:dyDescent="0.3">
      <c r="A25" s="34">
        <v>6</v>
      </c>
      <c r="B25" s="75" t="s">
        <v>50</v>
      </c>
      <c r="C25" s="28"/>
      <c r="D25" s="75">
        <v>1</v>
      </c>
      <c r="E25" s="75" t="s">
        <v>43</v>
      </c>
      <c r="F25" s="29"/>
      <c r="G25" s="30">
        <v>0</v>
      </c>
      <c r="H25" s="31">
        <f t="shared" si="12"/>
        <v>0</v>
      </c>
      <c r="I25" s="30">
        <v>0</v>
      </c>
      <c r="J25" s="31">
        <f t="shared" si="13"/>
        <v>0</v>
      </c>
      <c r="K25" s="31">
        <f t="shared" si="14"/>
        <v>0</v>
      </c>
      <c r="L25" s="31">
        <f t="shared" si="10"/>
        <v>0</v>
      </c>
      <c r="M25" s="31">
        <f t="shared" si="11"/>
        <v>0</v>
      </c>
      <c r="N25" s="31">
        <f t="shared" si="15"/>
        <v>0</v>
      </c>
      <c r="O25" s="32">
        <f t="shared" si="16"/>
        <v>0</v>
      </c>
    </row>
    <row r="26" spans="1:15" s="33" customFormat="1" ht="177.6" customHeight="1" x14ac:dyDescent="0.3">
      <c r="A26" s="34">
        <v>7</v>
      </c>
      <c r="B26" s="75" t="s">
        <v>51</v>
      </c>
      <c r="C26" s="28"/>
      <c r="D26" s="75">
        <v>1</v>
      </c>
      <c r="E26" s="75" t="s">
        <v>43</v>
      </c>
      <c r="F26" s="29"/>
      <c r="G26" s="30">
        <v>0</v>
      </c>
      <c r="H26" s="31">
        <f t="shared" si="12"/>
        <v>0</v>
      </c>
      <c r="I26" s="30">
        <v>0</v>
      </c>
      <c r="J26" s="31">
        <f t="shared" si="13"/>
        <v>0</v>
      </c>
      <c r="K26" s="31">
        <f t="shared" si="14"/>
        <v>0</v>
      </c>
      <c r="L26" s="31">
        <f t="shared" si="10"/>
        <v>0</v>
      </c>
      <c r="M26" s="31">
        <f t="shared" si="11"/>
        <v>0</v>
      </c>
      <c r="N26" s="31">
        <f t="shared" si="15"/>
        <v>0</v>
      </c>
      <c r="O26" s="32">
        <f t="shared" si="16"/>
        <v>0</v>
      </c>
    </row>
    <row r="27" spans="1:15" s="33" customFormat="1" ht="177.6" customHeight="1" x14ac:dyDescent="0.3">
      <c r="A27" s="34">
        <v>8</v>
      </c>
      <c r="B27" s="75" t="s">
        <v>52</v>
      </c>
      <c r="C27" s="28"/>
      <c r="D27" s="75">
        <v>1</v>
      </c>
      <c r="E27" s="75" t="s">
        <v>43</v>
      </c>
      <c r="F27" s="29"/>
      <c r="G27" s="30">
        <v>0</v>
      </c>
      <c r="H27" s="31">
        <f t="shared" si="12"/>
        <v>0</v>
      </c>
      <c r="I27" s="30">
        <v>0</v>
      </c>
      <c r="J27" s="31">
        <f t="shared" si="13"/>
        <v>0</v>
      </c>
      <c r="K27" s="31">
        <f t="shared" si="14"/>
        <v>0</v>
      </c>
      <c r="L27" s="31">
        <f t="shared" si="10"/>
        <v>0</v>
      </c>
      <c r="M27" s="31">
        <f t="shared" si="11"/>
        <v>0</v>
      </c>
      <c r="N27" s="31">
        <f t="shared" si="15"/>
        <v>0</v>
      </c>
      <c r="O27" s="32">
        <f t="shared" si="16"/>
        <v>0</v>
      </c>
    </row>
    <row r="28" spans="1:15" s="33" customFormat="1" ht="177.6" customHeight="1" x14ac:dyDescent="0.3">
      <c r="A28" s="34">
        <v>9</v>
      </c>
      <c r="B28" s="75" t="s">
        <v>53</v>
      </c>
      <c r="C28" s="28"/>
      <c r="D28" s="75">
        <v>1</v>
      </c>
      <c r="E28" s="75" t="s">
        <v>43</v>
      </c>
      <c r="F28" s="29"/>
      <c r="G28" s="30">
        <v>0</v>
      </c>
      <c r="H28" s="31">
        <f t="shared" si="12"/>
        <v>0</v>
      </c>
      <c r="I28" s="30">
        <v>0</v>
      </c>
      <c r="J28" s="31">
        <f t="shared" si="13"/>
        <v>0</v>
      </c>
      <c r="K28" s="31">
        <f t="shared" si="14"/>
        <v>0</v>
      </c>
      <c r="L28" s="31">
        <f t="shared" si="10"/>
        <v>0</v>
      </c>
      <c r="M28" s="31">
        <f t="shared" si="11"/>
        <v>0</v>
      </c>
      <c r="N28" s="31">
        <f t="shared" si="15"/>
        <v>0</v>
      </c>
      <c r="O28" s="32">
        <f t="shared" si="16"/>
        <v>0</v>
      </c>
    </row>
    <row r="29" spans="1:15" s="33" customFormat="1" ht="177.6" customHeight="1" x14ac:dyDescent="0.3">
      <c r="A29" s="34">
        <v>10</v>
      </c>
      <c r="B29" s="75" t="s">
        <v>54</v>
      </c>
      <c r="C29" s="28"/>
      <c r="D29" s="75">
        <v>1</v>
      </c>
      <c r="E29" s="75" t="s">
        <v>43</v>
      </c>
      <c r="F29" s="29"/>
      <c r="G29" s="30">
        <v>0</v>
      </c>
      <c r="H29" s="31">
        <f t="shared" si="12"/>
        <v>0</v>
      </c>
      <c r="I29" s="30">
        <v>0</v>
      </c>
      <c r="J29" s="31">
        <f t="shared" si="13"/>
        <v>0</v>
      </c>
      <c r="K29" s="31">
        <f t="shared" si="14"/>
        <v>0</v>
      </c>
      <c r="L29" s="31">
        <f t="shared" si="10"/>
        <v>0</v>
      </c>
      <c r="M29" s="31">
        <f t="shared" si="11"/>
        <v>0</v>
      </c>
      <c r="N29" s="31">
        <f t="shared" si="15"/>
        <v>0</v>
      </c>
      <c r="O29" s="32">
        <f t="shared" si="16"/>
        <v>0</v>
      </c>
    </row>
    <row r="30" spans="1:15" s="33" customFormat="1" ht="177.6" customHeight="1" x14ac:dyDescent="0.3">
      <c r="A30" s="34">
        <v>11</v>
      </c>
      <c r="B30" s="75" t="s">
        <v>55</v>
      </c>
      <c r="C30" s="28"/>
      <c r="D30" s="75">
        <v>1</v>
      </c>
      <c r="E30" s="75" t="s">
        <v>43</v>
      </c>
      <c r="F30" s="29"/>
      <c r="G30" s="30">
        <v>0</v>
      </c>
      <c r="H30" s="31">
        <f t="shared" si="12"/>
        <v>0</v>
      </c>
      <c r="I30" s="30">
        <v>0</v>
      </c>
      <c r="J30" s="31">
        <f t="shared" si="13"/>
        <v>0</v>
      </c>
      <c r="K30" s="31">
        <f t="shared" si="14"/>
        <v>0</v>
      </c>
      <c r="L30" s="31">
        <f t="shared" si="10"/>
        <v>0</v>
      </c>
      <c r="M30" s="31">
        <f t="shared" si="11"/>
        <v>0</v>
      </c>
      <c r="N30" s="31">
        <f t="shared" si="15"/>
        <v>0</v>
      </c>
      <c r="O30" s="32">
        <f t="shared" si="16"/>
        <v>0</v>
      </c>
    </row>
    <row r="31" spans="1:15" s="33" customFormat="1" ht="177.6" customHeight="1" x14ac:dyDescent="0.3">
      <c r="A31" s="34">
        <v>12</v>
      </c>
      <c r="B31" s="75" t="s">
        <v>56</v>
      </c>
      <c r="C31" s="28"/>
      <c r="D31" s="75">
        <v>2</v>
      </c>
      <c r="E31" s="75" t="s">
        <v>43</v>
      </c>
      <c r="F31" s="29"/>
      <c r="G31" s="30">
        <v>0</v>
      </c>
      <c r="H31" s="31">
        <f t="shared" si="12"/>
        <v>0</v>
      </c>
      <c r="I31" s="30">
        <v>0</v>
      </c>
      <c r="J31" s="31">
        <f t="shared" si="13"/>
        <v>0</v>
      </c>
      <c r="K31" s="31">
        <f t="shared" si="14"/>
        <v>0</v>
      </c>
      <c r="L31" s="31">
        <f t="shared" si="10"/>
        <v>0</v>
      </c>
      <c r="M31" s="31">
        <f t="shared" si="11"/>
        <v>0</v>
      </c>
      <c r="N31" s="31">
        <f t="shared" si="15"/>
        <v>0</v>
      </c>
      <c r="O31" s="32">
        <f t="shared" si="16"/>
        <v>0</v>
      </c>
    </row>
    <row r="32" spans="1:15" s="33" customFormat="1" ht="177.6" customHeight="1" x14ac:dyDescent="0.3">
      <c r="A32" s="34">
        <v>13</v>
      </c>
      <c r="B32" s="75" t="s">
        <v>57</v>
      </c>
      <c r="C32" s="28"/>
      <c r="D32" s="75">
        <v>1</v>
      </c>
      <c r="E32" s="75" t="s">
        <v>43</v>
      </c>
      <c r="F32" s="29"/>
      <c r="G32" s="30">
        <v>0</v>
      </c>
      <c r="H32" s="31">
        <f t="shared" si="12"/>
        <v>0</v>
      </c>
      <c r="I32" s="30">
        <v>0</v>
      </c>
      <c r="J32" s="31">
        <f t="shared" si="13"/>
        <v>0</v>
      </c>
      <c r="K32" s="31">
        <f t="shared" si="14"/>
        <v>0</v>
      </c>
      <c r="L32" s="31">
        <f t="shared" si="10"/>
        <v>0</v>
      </c>
      <c r="M32" s="31">
        <f t="shared" si="11"/>
        <v>0</v>
      </c>
      <c r="N32" s="31">
        <f t="shared" si="15"/>
        <v>0</v>
      </c>
      <c r="O32" s="32">
        <f t="shared" si="16"/>
        <v>0</v>
      </c>
    </row>
    <row r="33" spans="1:15" s="33" customFormat="1" ht="177.6" customHeight="1" x14ac:dyDescent="0.3">
      <c r="A33" s="34">
        <v>14</v>
      </c>
      <c r="B33" s="75" t="s">
        <v>58</v>
      </c>
      <c r="C33" s="28"/>
      <c r="D33" s="75">
        <v>10</v>
      </c>
      <c r="E33" s="75" t="s">
        <v>43</v>
      </c>
      <c r="F33" s="29"/>
      <c r="G33" s="30">
        <v>0</v>
      </c>
      <c r="H33" s="31">
        <f t="shared" si="12"/>
        <v>0</v>
      </c>
      <c r="I33" s="30">
        <v>0</v>
      </c>
      <c r="J33" s="31">
        <f t="shared" si="13"/>
        <v>0</v>
      </c>
      <c r="K33" s="31">
        <f t="shared" si="14"/>
        <v>0</v>
      </c>
      <c r="L33" s="31">
        <f t="shared" si="10"/>
        <v>0</v>
      </c>
      <c r="M33" s="31">
        <f t="shared" si="11"/>
        <v>0</v>
      </c>
      <c r="N33" s="31">
        <f t="shared" si="15"/>
        <v>0</v>
      </c>
      <c r="O33" s="32">
        <f t="shared" si="16"/>
        <v>0</v>
      </c>
    </row>
    <row r="34" spans="1:15" s="33" customFormat="1" ht="177.6" customHeight="1" x14ac:dyDescent="0.3">
      <c r="A34" s="34">
        <v>15</v>
      </c>
      <c r="B34" s="75" t="s">
        <v>59</v>
      </c>
      <c r="C34" s="28"/>
      <c r="D34" s="75">
        <v>10</v>
      </c>
      <c r="E34" s="75" t="s">
        <v>43</v>
      </c>
      <c r="F34" s="29"/>
      <c r="G34" s="30">
        <v>0</v>
      </c>
      <c r="H34" s="31">
        <f t="shared" si="12"/>
        <v>0</v>
      </c>
      <c r="I34" s="30">
        <v>0</v>
      </c>
      <c r="J34" s="31">
        <f t="shared" si="13"/>
        <v>0</v>
      </c>
      <c r="K34" s="31">
        <f t="shared" si="14"/>
        <v>0</v>
      </c>
      <c r="L34" s="31">
        <f t="shared" si="10"/>
        <v>0</v>
      </c>
      <c r="M34" s="31">
        <f t="shared" si="11"/>
        <v>0</v>
      </c>
      <c r="N34" s="31">
        <f t="shared" si="15"/>
        <v>0</v>
      </c>
      <c r="O34" s="32">
        <f t="shared" si="16"/>
        <v>0</v>
      </c>
    </row>
    <row r="35" spans="1:15" s="33" customFormat="1" ht="177.6" customHeight="1" x14ac:dyDescent="0.3">
      <c r="A35" s="34">
        <v>16</v>
      </c>
      <c r="B35" s="75" t="s">
        <v>60</v>
      </c>
      <c r="C35" s="28"/>
      <c r="D35" s="75">
        <v>3</v>
      </c>
      <c r="E35" s="75" t="s">
        <v>43</v>
      </c>
      <c r="F35" s="29"/>
      <c r="G35" s="30">
        <v>0</v>
      </c>
      <c r="H35" s="31">
        <f t="shared" si="12"/>
        <v>0</v>
      </c>
      <c r="I35" s="30">
        <v>0</v>
      </c>
      <c r="J35" s="31">
        <f t="shared" si="13"/>
        <v>0</v>
      </c>
      <c r="K35" s="31">
        <f t="shared" si="14"/>
        <v>0</v>
      </c>
      <c r="L35" s="31">
        <f t="shared" si="10"/>
        <v>0</v>
      </c>
      <c r="M35" s="31">
        <f t="shared" si="11"/>
        <v>0</v>
      </c>
      <c r="N35" s="31">
        <f t="shared" si="15"/>
        <v>0</v>
      </c>
      <c r="O35" s="32">
        <f t="shared" si="16"/>
        <v>0</v>
      </c>
    </row>
    <row r="36" spans="1:15" s="33" customFormat="1" ht="177.6" customHeight="1" x14ac:dyDescent="0.3">
      <c r="A36" s="34">
        <v>17</v>
      </c>
      <c r="B36" s="75" t="s">
        <v>61</v>
      </c>
      <c r="C36" s="28"/>
      <c r="D36" s="75">
        <v>10</v>
      </c>
      <c r="E36" s="75" t="s">
        <v>43</v>
      </c>
      <c r="F36" s="29"/>
      <c r="G36" s="30">
        <v>0</v>
      </c>
      <c r="H36" s="31">
        <f t="shared" si="12"/>
        <v>0</v>
      </c>
      <c r="I36" s="30">
        <v>0</v>
      </c>
      <c r="J36" s="31">
        <f t="shared" si="13"/>
        <v>0</v>
      </c>
      <c r="K36" s="31">
        <f t="shared" si="14"/>
        <v>0</v>
      </c>
      <c r="L36" s="31">
        <f t="shared" si="10"/>
        <v>0</v>
      </c>
      <c r="M36" s="31">
        <f t="shared" si="11"/>
        <v>0</v>
      </c>
      <c r="N36" s="31">
        <f t="shared" si="15"/>
        <v>0</v>
      </c>
      <c r="O36" s="32">
        <f t="shared" si="16"/>
        <v>0</v>
      </c>
    </row>
    <row r="37" spans="1:15" s="33" customFormat="1" ht="177.6" customHeight="1" x14ac:dyDescent="0.3">
      <c r="A37" s="34">
        <v>18</v>
      </c>
      <c r="B37" s="75" t="s">
        <v>62</v>
      </c>
      <c r="C37" s="28"/>
      <c r="D37" s="75">
        <v>5</v>
      </c>
      <c r="E37" s="75" t="s">
        <v>43</v>
      </c>
      <c r="F37" s="29"/>
      <c r="G37" s="30">
        <v>0</v>
      </c>
      <c r="H37" s="31">
        <f t="shared" si="12"/>
        <v>0</v>
      </c>
      <c r="I37" s="30">
        <v>0</v>
      </c>
      <c r="J37" s="31">
        <f t="shared" si="13"/>
        <v>0</v>
      </c>
      <c r="K37" s="31">
        <f t="shared" si="14"/>
        <v>0</v>
      </c>
      <c r="L37" s="31">
        <f t="shared" si="10"/>
        <v>0</v>
      </c>
      <c r="M37" s="31">
        <f t="shared" si="11"/>
        <v>0</v>
      </c>
      <c r="N37" s="31">
        <f t="shared" si="15"/>
        <v>0</v>
      </c>
      <c r="O37" s="32">
        <f t="shared" si="16"/>
        <v>0</v>
      </c>
    </row>
    <row r="38" spans="1:15" s="33" customFormat="1" ht="177.6" customHeight="1" x14ac:dyDescent="0.3">
      <c r="A38" s="34">
        <v>19</v>
      </c>
      <c r="B38" s="75" t="s">
        <v>63</v>
      </c>
      <c r="C38" s="28"/>
      <c r="D38" s="75">
        <v>20</v>
      </c>
      <c r="E38" s="75" t="s">
        <v>43</v>
      </c>
      <c r="F38" s="29"/>
      <c r="G38" s="30">
        <v>0</v>
      </c>
      <c r="H38" s="31">
        <f t="shared" si="12"/>
        <v>0</v>
      </c>
      <c r="I38" s="30">
        <v>0</v>
      </c>
      <c r="J38" s="31">
        <f t="shared" si="13"/>
        <v>0</v>
      </c>
      <c r="K38" s="31">
        <f t="shared" si="14"/>
        <v>0</v>
      </c>
      <c r="L38" s="31">
        <f t="shared" si="10"/>
        <v>0</v>
      </c>
      <c r="M38" s="31">
        <f t="shared" si="11"/>
        <v>0</v>
      </c>
      <c r="N38" s="31">
        <f t="shared" si="15"/>
        <v>0</v>
      </c>
      <c r="O38" s="32">
        <f t="shared" si="16"/>
        <v>0</v>
      </c>
    </row>
    <row r="39" spans="1:15" s="33" customFormat="1" ht="177.6" customHeight="1" x14ac:dyDescent="0.3">
      <c r="A39" s="34">
        <v>20</v>
      </c>
      <c r="B39" s="75" t="s">
        <v>64</v>
      </c>
      <c r="C39" s="28"/>
      <c r="D39" s="75">
        <v>20</v>
      </c>
      <c r="E39" s="75" t="s">
        <v>43</v>
      </c>
      <c r="F39" s="29"/>
      <c r="G39" s="30">
        <v>0</v>
      </c>
      <c r="H39" s="31">
        <f t="shared" si="12"/>
        <v>0</v>
      </c>
      <c r="I39" s="30">
        <v>0</v>
      </c>
      <c r="J39" s="31">
        <f t="shared" si="13"/>
        <v>0</v>
      </c>
      <c r="K39" s="31">
        <f t="shared" si="14"/>
        <v>0</v>
      </c>
      <c r="L39" s="31">
        <f t="shared" si="10"/>
        <v>0</v>
      </c>
      <c r="M39" s="31">
        <f t="shared" si="11"/>
        <v>0</v>
      </c>
      <c r="N39" s="31">
        <f t="shared" si="15"/>
        <v>0</v>
      </c>
      <c r="O39" s="32">
        <f t="shared" si="16"/>
        <v>0</v>
      </c>
    </row>
    <row r="40" spans="1:15" s="33" customFormat="1" ht="177.6" customHeight="1" x14ac:dyDescent="0.3">
      <c r="A40" s="34">
        <v>21</v>
      </c>
      <c r="B40" s="75" t="s">
        <v>65</v>
      </c>
      <c r="C40" s="28"/>
      <c r="D40" s="75">
        <v>30</v>
      </c>
      <c r="E40" s="75" t="s">
        <v>43</v>
      </c>
      <c r="F40" s="29"/>
      <c r="G40" s="30">
        <v>0</v>
      </c>
      <c r="H40" s="31">
        <f t="shared" si="12"/>
        <v>0</v>
      </c>
      <c r="I40" s="30">
        <v>0</v>
      </c>
      <c r="J40" s="31">
        <f t="shared" si="13"/>
        <v>0</v>
      </c>
      <c r="K40" s="31">
        <f t="shared" si="14"/>
        <v>0</v>
      </c>
      <c r="L40" s="31">
        <f t="shared" si="10"/>
        <v>0</v>
      </c>
      <c r="M40" s="31">
        <f t="shared" si="11"/>
        <v>0</v>
      </c>
      <c r="N40" s="31">
        <f t="shared" si="15"/>
        <v>0</v>
      </c>
      <c r="O40" s="32">
        <f t="shared" si="16"/>
        <v>0</v>
      </c>
    </row>
    <row r="41" spans="1:15" s="33" customFormat="1" ht="177.6" customHeight="1" x14ac:dyDescent="0.3">
      <c r="A41" s="34">
        <v>22</v>
      </c>
      <c r="B41" s="75" t="s">
        <v>66</v>
      </c>
      <c r="C41" s="28"/>
      <c r="D41" s="75">
        <v>10</v>
      </c>
      <c r="E41" s="75" t="s">
        <v>43</v>
      </c>
      <c r="F41" s="29"/>
      <c r="G41" s="30">
        <v>0</v>
      </c>
      <c r="H41" s="31">
        <f t="shared" si="12"/>
        <v>0</v>
      </c>
      <c r="I41" s="30">
        <v>0</v>
      </c>
      <c r="J41" s="31">
        <f t="shared" si="13"/>
        <v>0</v>
      </c>
      <c r="K41" s="31">
        <f t="shared" si="14"/>
        <v>0</v>
      </c>
      <c r="L41" s="31">
        <f t="shared" si="10"/>
        <v>0</v>
      </c>
      <c r="M41" s="31">
        <f t="shared" si="11"/>
        <v>0</v>
      </c>
      <c r="N41" s="31">
        <f t="shared" si="15"/>
        <v>0</v>
      </c>
      <c r="O41" s="32">
        <f t="shared" si="16"/>
        <v>0</v>
      </c>
    </row>
    <row r="42" spans="1:15" s="33" customFormat="1" ht="177.6" customHeight="1" x14ac:dyDescent="0.3">
      <c r="A42" s="34">
        <v>23</v>
      </c>
      <c r="B42" s="75" t="s">
        <v>67</v>
      </c>
      <c r="C42" s="28"/>
      <c r="D42" s="75">
        <v>20</v>
      </c>
      <c r="E42" s="75" t="s">
        <v>43</v>
      </c>
      <c r="F42" s="29"/>
      <c r="G42" s="30">
        <v>0</v>
      </c>
      <c r="H42" s="31">
        <f t="shared" si="12"/>
        <v>0</v>
      </c>
      <c r="I42" s="30">
        <v>0</v>
      </c>
      <c r="J42" s="31">
        <f t="shared" si="13"/>
        <v>0</v>
      </c>
      <c r="K42" s="31">
        <f t="shared" si="14"/>
        <v>0</v>
      </c>
      <c r="L42" s="31">
        <f t="shared" si="10"/>
        <v>0</v>
      </c>
      <c r="M42" s="31">
        <f t="shared" si="11"/>
        <v>0</v>
      </c>
      <c r="N42" s="31">
        <f t="shared" si="15"/>
        <v>0</v>
      </c>
      <c r="O42" s="32">
        <f t="shared" si="16"/>
        <v>0</v>
      </c>
    </row>
    <row r="43" spans="1:15" s="33" customFormat="1" ht="177.6" customHeight="1" x14ac:dyDescent="0.3">
      <c r="A43" s="34">
        <v>24</v>
      </c>
      <c r="B43" s="75" t="s">
        <v>68</v>
      </c>
      <c r="C43" s="28"/>
      <c r="D43" s="75">
        <v>12</v>
      </c>
      <c r="E43" s="75" t="s">
        <v>43</v>
      </c>
      <c r="F43" s="29"/>
      <c r="G43" s="30">
        <v>0</v>
      </c>
      <c r="H43" s="31">
        <f t="shared" si="12"/>
        <v>0</v>
      </c>
      <c r="I43" s="30">
        <v>0</v>
      </c>
      <c r="J43" s="31">
        <f t="shared" si="13"/>
        <v>0</v>
      </c>
      <c r="K43" s="31">
        <f t="shared" si="14"/>
        <v>0</v>
      </c>
      <c r="L43" s="31">
        <f t="shared" si="10"/>
        <v>0</v>
      </c>
      <c r="M43" s="31">
        <f t="shared" si="11"/>
        <v>0</v>
      </c>
      <c r="N43" s="31">
        <f t="shared" si="15"/>
        <v>0</v>
      </c>
      <c r="O43" s="32">
        <f t="shared" si="16"/>
        <v>0</v>
      </c>
    </row>
    <row r="44" spans="1:15" s="33" customFormat="1" ht="177.6" customHeight="1" x14ac:dyDescent="0.3">
      <c r="A44" s="34">
        <v>25</v>
      </c>
      <c r="B44" s="75" t="s">
        <v>69</v>
      </c>
      <c r="C44" s="28"/>
      <c r="D44" s="75">
        <v>5</v>
      </c>
      <c r="E44" s="75" t="s">
        <v>43</v>
      </c>
      <c r="F44" s="29"/>
      <c r="G44" s="30">
        <v>0</v>
      </c>
      <c r="H44" s="31">
        <f t="shared" si="12"/>
        <v>0</v>
      </c>
      <c r="I44" s="30">
        <v>0</v>
      </c>
      <c r="J44" s="31">
        <f t="shared" si="13"/>
        <v>0</v>
      </c>
      <c r="K44" s="31">
        <f t="shared" si="14"/>
        <v>0</v>
      </c>
      <c r="L44" s="31">
        <f t="shared" si="10"/>
        <v>0</v>
      </c>
      <c r="M44" s="31">
        <f t="shared" si="11"/>
        <v>0</v>
      </c>
      <c r="N44" s="31">
        <f t="shared" si="15"/>
        <v>0</v>
      </c>
      <c r="O44" s="32">
        <f t="shared" si="16"/>
        <v>0</v>
      </c>
    </row>
    <row r="45" spans="1:15" s="33" customFormat="1" ht="177.6" customHeight="1" x14ac:dyDescent="0.3">
      <c r="A45" s="34">
        <v>26</v>
      </c>
      <c r="B45" s="75" t="s">
        <v>70</v>
      </c>
      <c r="C45" s="28"/>
      <c r="D45" s="75">
        <v>4</v>
      </c>
      <c r="E45" s="75" t="s">
        <v>43</v>
      </c>
      <c r="F45" s="29"/>
      <c r="G45" s="30">
        <v>0</v>
      </c>
      <c r="H45" s="31">
        <f t="shared" si="12"/>
        <v>0</v>
      </c>
      <c r="I45" s="30">
        <v>0</v>
      </c>
      <c r="J45" s="31">
        <f t="shared" si="13"/>
        <v>0</v>
      </c>
      <c r="K45" s="31">
        <f t="shared" si="14"/>
        <v>0</v>
      </c>
      <c r="L45" s="31">
        <f t="shared" si="10"/>
        <v>0</v>
      </c>
      <c r="M45" s="31">
        <f t="shared" si="11"/>
        <v>0</v>
      </c>
      <c r="N45" s="31">
        <f t="shared" si="15"/>
        <v>0</v>
      </c>
      <c r="O45" s="32">
        <f t="shared" si="16"/>
        <v>0</v>
      </c>
    </row>
    <row r="46" spans="1:15" s="33" customFormat="1" ht="177.6" customHeight="1" x14ac:dyDescent="0.3">
      <c r="A46" s="34">
        <v>27</v>
      </c>
      <c r="B46" s="75" t="s">
        <v>71</v>
      </c>
      <c r="C46" s="28"/>
      <c r="D46" s="75">
        <v>20</v>
      </c>
      <c r="E46" s="75" t="s">
        <v>43</v>
      </c>
      <c r="F46" s="29"/>
      <c r="G46" s="30">
        <v>0</v>
      </c>
      <c r="H46" s="31">
        <f t="shared" si="12"/>
        <v>0</v>
      </c>
      <c r="I46" s="30">
        <v>0</v>
      </c>
      <c r="J46" s="31">
        <f t="shared" si="13"/>
        <v>0</v>
      </c>
      <c r="K46" s="31">
        <f t="shared" si="14"/>
        <v>0</v>
      </c>
      <c r="L46" s="31">
        <f t="shared" si="10"/>
        <v>0</v>
      </c>
      <c r="M46" s="31">
        <f t="shared" si="11"/>
        <v>0</v>
      </c>
      <c r="N46" s="31">
        <f t="shared" si="15"/>
        <v>0</v>
      </c>
      <c r="O46" s="32">
        <f t="shared" si="16"/>
        <v>0</v>
      </c>
    </row>
    <row r="47" spans="1:15" s="33" customFormat="1" ht="177.6" customHeight="1" x14ac:dyDescent="0.3">
      <c r="A47" s="34">
        <v>28</v>
      </c>
      <c r="B47" s="75" t="s">
        <v>72</v>
      </c>
      <c r="C47" s="28"/>
      <c r="D47" s="75">
        <v>1</v>
      </c>
      <c r="E47" s="75" t="s">
        <v>43</v>
      </c>
      <c r="F47" s="29"/>
      <c r="G47" s="30">
        <v>0</v>
      </c>
      <c r="H47" s="31">
        <f t="shared" si="12"/>
        <v>0</v>
      </c>
      <c r="I47" s="30">
        <v>0</v>
      </c>
      <c r="J47" s="31">
        <f t="shared" si="13"/>
        <v>0</v>
      </c>
      <c r="K47" s="31">
        <f t="shared" si="14"/>
        <v>0</v>
      </c>
      <c r="L47" s="31">
        <f t="shared" si="10"/>
        <v>0</v>
      </c>
      <c r="M47" s="31">
        <f t="shared" si="11"/>
        <v>0</v>
      </c>
      <c r="N47" s="31">
        <f t="shared" si="15"/>
        <v>0</v>
      </c>
      <c r="O47" s="32">
        <f t="shared" si="16"/>
        <v>0</v>
      </c>
    </row>
    <row r="48" spans="1:15" s="33" customFormat="1" ht="177.6" customHeight="1" x14ac:dyDescent="0.3">
      <c r="A48" s="34">
        <v>29</v>
      </c>
      <c r="B48" s="75" t="s">
        <v>73</v>
      </c>
      <c r="C48" s="28"/>
      <c r="D48" s="75">
        <v>1</v>
      </c>
      <c r="E48" s="75" t="s">
        <v>43</v>
      </c>
      <c r="F48" s="29"/>
      <c r="G48" s="30">
        <v>0</v>
      </c>
      <c r="H48" s="31">
        <f t="shared" si="12"/>
        <v>0</v>
      </c>
      <c r="I48" s="30">
        <v>0</v>
      </c>
      <c r="J48" s="31">
        <f t="shared" si="13"/>
        <v>0</v>
      </c>
      <c r="K48" s="31">
        <f t="shared" si="14"/>
        <v>0</v>
      </c>
      <c r="L48" s="31">
        <f t="shared" si="10"/>
        <v>0</v>
      </c>
      <c r="M48" s="31">
        <f t="shared" si="11"/>
        <v>0</v>
      </c>
      <c r="N48" s="31">
        <f t="shared" si="15"/>
        <v>0</v>
      </c>
      <c r="O48" s="32">
        <f t="shared" si="16"/>
        <v>0</v>
      </c>
    </row>
    <row r="49" spans="1:15" s="33" customFormat="1" ht="177.6" customHeight="1" x14ac:dyDescent="0.3">
      <c r="A49" s="34">
        <v>30</v>
      </c>
      <c r="B49" s="75" t="s">
        <v>74</v>
      </c>
      <c r="C49" s="28"/>
      <c r="D49" s="75">
        <v>100</v>
      </c>
      <c r="E49" s="75" t="s">
        <v>43</v>
      </c>
      <c r="F49" s="29"/>
      <c r="G49" s="30">
        <v>0</v>
      </c>
      <c r="H49" s="31">
        <f t="shared" si="12"/>
        <v>0</v>
      </c>
      <c r="I49" s="30">
        <v>0</v>
      </c>
      <c r="J49" s="31">
        <f t="shared" si="13"/>
        <v>0</v>
      </c>
      <c r="K49" s="31">
        <f t="shared" si="14"/>
        <v>0</v>
      </c>
      <c r="L49" s="31">
        <f t="shared" si="10"/>
        <v>0</v>
      </c>
      <c r="M49" s="31">
        <f t="shared" si="11"/>
        <v>0</v>
      </c>
      <c r="N49" s="31">
        <f t="shared" si="15"/>
        <v>0</v>
      </c>
      <c r="O49" s="32">
        <f t="shared" si="16"/>
        <v>0</v>
      </c>
    </row>
    <row r="50" spans="1:15" s="33" customFormat="1" ht="177.6" customHeight="1" x14ac:dyDescent="0.3">
      <c r="A50" s="34">
        <v>31</v>
      </c>
      <c r="B50" s="75" t="s">
        <v>75</v>
      </c>
      <c r="C50" s="28"/>
      <c r="D50" s="75">
        <v>1</v>
      </c>
      <c r="E50" s="75" t="s">
        <v>43</v>
      </c>
      <c r="F50" s="29"/>
      <c r="G50" s="30">
        <v>0</v>
      </c>
      <c r="H50" s="31">
        <f t="shared" si="12"/>
        <v>0</v>
      </c>
      <c r="I50" s="30">
        <v>0</v>
      </c>
      <c r="J50" s="31">
        <f t="shared" si="13"/>
        <v>0</v>
      </c>
      <c r="K50" s="31">
        <f t="shared" si="14"/>
        <v>0</v>
      </c>
      <c r="L50" s="31">
        <f t="shared" si="10"/>
        <v>0</v>
      </c>
      <c r="M50" s="31">
        <f t="shared" si="11"/>
        <v>0</v>
      </c>
      <c r="N50" s="31">
        <f t="shared" si="15"/>
        <v>0</v>
      </c>
      <c r="O50" s="32">
        <f t="shared" si="16"/>
        <v>0</v>
      </c>
    </row>
    <row r="51" spans="1:15" s="33" customFormat="1" ht="177.6" customHeight="1" x14ac:dyDescent="0.3">
      <c r="A51" s="34">
        <v>32</v>
      </c>
      <c r="B51" s="75" t="s">
        <v>76</v>
      </c>
      <c r="C51" s="28"/>
      <c r="D51" s="75">
        <v>1</v>
      </c>
      <c r="E51" s="75" t="s">
        <v>43</v>
      </c>
      <c r="F51" s="29"/>
      <c r="G51" s="30">
        <v>0</v>
      </c>
      <c r="H51" s="31">
        <f t="shared" si="12"/>
        <v>0</v>
      </c>
      <c r="I51" s="30">
        <v>0</v>
      </c>
      <c r="J51" s="31">
        <f t="shared" si="13"/>
        <v>0</v>
      </c>
      <c r="K51" s="31">
        <f t="shared" si="14"/>
        <v>0</v>
      </c>
      <c r="L51" s="31">
        <f t="shared" si="10"/>
        <v>0</v>
      </c>
      <c r="M51" s="31">
        <f t="shared" si="11"/>
        <v>0</v>
      </c>
      <c r="N51" s="31">
        <f t="shared" si="15"/>
        <v>0</v>
      </c>
      <c r="O51" s="32">
        <f t="shared" si="16"/>
        <v>0</v>
      </c>
    </row>
    <row r="52" spans="1:15" s="33" customFormat="1" ht="177.6" customHeight="1" x14ac:dyDescent="0.3">
      <c r="A52" s="34">
        <v>33</v>
      </c>
      <c r="B52" s="75" t="s">
        <v>77</v>
      </c>
      <c r="C52" s="28"/>
      <c r="D52" s="75">
        <v>1</v>
      </c>
      <c r="E52" s="75" t="s">
        <v>43</v>
      </c>
      <c r="F52" s="29"/>
      <c r="G52" s="30">
        <v>0</v>
      </c>
      <c r="H52" s="31">
        <f t="shared" si="12"/>
        <v>0</v>
      </c>
      <c r="I52" s="30">
        <v>0</v>
      </c>
      <c r="J52" s="31">
        <f t="shared" si="13"/>
        <v>0</v>
      </c>
      <c r="K52" s="31">
        <f t="shared" si="14"/>
        <v>0</v>
      </c>
      <c r="L52" s="31">
        <f t="shared" si="10"/>
        <v>0</v>
      </c>
      <c r="M52" s="31">
        <f t="shared" si="11"/>
        <v>0</v>
      </c>
      <c r="N52" s="31">
        <f t="shared" si="15"/>
        <v>0</v>
      </c>
      <c r="O52" s="32">
        <f t="shared" si="16"/>
        <v>0</v>
      </c>
    </row>
    <row r="53" spans="1:15" s="33" customFormat="1" ht="177.6" customHeight="1" x14ac:dyDescent="0.3">
      <c r="A53" s="34">
        <v>34</v>
      </c>
      <c r="B53" s="75" t="s">
        <v>78</v>
      </c>
      <c r="C53" s="28"/>
      <c r="D53" s="75">
        <v>1</v>
      </c>
      <c r="E53" s="75" t="s">
        <v>43</v>
      </c>
      <c r="F53" s="29"/>
      <c r="G53" s="30">
        <v>0</v>
      </c>
      <c r="H53" s="31">
        <f t="shared" si="12"/>
        <v>0</v>
      </c>
      <c r="I53" s="30">
        <v>0</v>
      </c>
      <c r="J53" s="31">
        <f t="shared" si="13"/>
        <v>0</v>
      </c>
      <c r="K53" s="31">
        <f t="shared" si="14"/>
        <v>0</v>
      </c>
      <c r="L53" s="31">
        <f t="shared" si="10"/>
        <v>0</v>
      </c>
      <c r="M53" s="31">
        <f t="shared" si="11"/>
        <v>0</v>
      </c>
      <c r="N53" s="31">
        <f t="shared" si="15"/>
        <v>0</v>
      </c>
      <c r="O53" s="32">
        <f t="shared" si="16"/>
        <v>0</v>
      </c>
    </row>
    <row r="54" spans="1:15" s="33" customFormat="1" ht="177.6" customHeight="1" x14ac:dyDescent="0.3">
      <c r="A54" s="34">
        <v>35</v>
      </c>
      <c r="B54" s="75" t="s">
        <v>79</v>
      </c>
      <c r="C54" s="28"/>
      <c r="D54" s="75">
        <v>8</v>
      </c>
      <c r="E54" s="75" t="s">
        <v>43</v>
      </c>
      <c r="F54" s="29"/>
      <c r="G54" s="30">
        <v>0</v>
      </c>
      <c r="H54" s="31">
        <f t="shared" si="12"/>
        <v>0</v>
      </c>
      <c r="I54" s="30">
        <v>0</v>
      </c>
      <c r="J54" s="31">
        <f t="shared" si="13"/>
        <v>0</v>
      </c>
      <c r="K54" s="31">
        <f t="shared" si="14"/>
        <v>0</v>
      </c>
      <c r="L54" s="31">
        <f t="shared" si="10"/>
        <v>0</v>
      </c>
      <c r="M54" s="31">
        <f t="shared" si="11"/>
        <v>0</v>
      </c>
      <c r="N54" s="31">
        <f t="shared" si="15"/>
        <v>0</v>
      </c>
      <c r="O54" s="32">
        <f t="shared" si="16"/>
        <v>0</v>
      </c>
    </row>
    <row r="55" spans="1:15" s="33" customFormat="1" ht="177.6" customHeight="1" x14ac:dyDescent="0.3">
      <c r="A55" s="34">
        <v>36</v>
      </c>
      <c r="B55" s="75" t="s">
        <v>80</v>
      </c>
      <c r="C55" s="28"/>
      <c r="D55" s="75">
        <v>8</v>
      </c>
      <c r="E55" s="75" t="s">
        <v>43</v>
      </c>
      <c r="F55" s="29"/>
      <c r="G55" s="30">
        <v>0</v>
      </c>
      <c r="H55" s="31">
        <f t="shared" si="12"/>
        <v>0</v>
      </c>
      <c r="I55" s="30">
        <v>0</v>
      </c>
      <c r="J55" s="31">
        <f t="shared" si="13"/>
        <v>0</v>
      </c>
      <c r="K55" s="31">
        <f t="shared" si="14"/>
        <v>0</v>
      </c>
      <c r="L55" s="31">
        <f t="shared" si="10"/>
        <v>0</v>
      </c>
      <c r="M55" s="31">
        <f t="shared" si="11"/>
        <v>0</v>
      </c>
      <c r="N55" s="31">
        <f t="shared" si="15"/>
        <v>0</v>
      </c>
      <c r="O55" s="32">
        <f t="shared" si="16"/>
        <v>0</v>
      </c>
    </row>
    <row r="56" spans="1:15" s="33" customFormat="1" ht="177.6" customHeight="1" x14ac:dyDescent="0.3">
      <c r="A56" s="34">
        <v>37</v>
      </c>
      <c r="B56" s="75" t="s">
        <v>81</v>
      </c>
      <c r="C56" s="28"/>
      <c r="D56" s="75">
        <v>8</v>
      </c>
      <c r="E56" s="75" t="s">
        <v>43</v>
      </c>
      <c r="F56" s="29"/>
      <c r="G56" s="30">
        <v>0</v>
      </c>
      <c r="H56" s="31">
        <f t="shared" si="12"/>
        <v>0</v>
      </c>
      <c r="I56" s="30">
        <v>0</v>
      </c>
      <c r="J56" s="31">
        <f t="shared" si="13"/>
        <v>0</v>
      </c>
      <c r="K56" s="31">
        <f t="shared" si="14"/>
        <v>0</v>
      </c>
      <c r="L56" s="31">
        <f t="shared" si="10"/>
        <v>0</v>
      </c>
      <c r="M56" s="31">
        <f t="shared" si="11"/>
        <v>0</v>
      </c>
      <c r="N56" s="31">
        <f t="shared" si="15"/>
        <v>0</v>
      </c>
      <c r="O56" s="32">
        <f t="shared" si="16"/>
        <v>0</v>
      </c>
    </row>
    <row r="57" spans="1:15" s="33" customFormat="1" ht="177.6" customHeight="1" x14ac:dyDescent="0.3">
      <c r="A57" s="34">
        <v>38</v>
      </c>
      <c r="B57" s="75" t="s">
        <v>82</v>
      </c>
      <c r="C57" s="28"/>
      <c r="D57" s="75">
        <v>73</v>
      </c>
      <c r="E57" s="75" t="s">
        <v>43</v>
      </c>
      <c r="F57" s="29"/>
      <c r="G57" s="30">
        <v>0</v>
      </c>
      <c r="H57" s="31">
        <f t="shared" si="12"/>
        <v>0</v>
      </c>
      <c r="I57" s="30">
        <v>0</v>
      </c>
      <c r="J57" s="31">
        <f t="shared" si="13"/>
        <v>0</v>
      </c>
      <c r="K57" s="31">
        <f t="shared" si="14"/>
        <v>0</v>
      </c>
      <c r="L57" s="31">
        <f t="shared" si="10"/>
        <v>0</v>
      </c>
      <c r="M57" s="31">
        <f t="shared" si="11"/>
        <v>0</v>
      </c>
      <c r="N57" s="31">
        <f t="shared" si="15"/>
        <v>0</v>
      </c>
      <c r="O57" s="32">
        <f t="shared" si="16"/>
        <v>0</v>
      </c>
    </row>
    <row r="58" spans="1:15" s="33" customFormat="1" ht="177.6" customHeight="1" x14ac:dyDescent="0.3">
      <c r="A58" s="34">
        <v>39</v>
      </c>
      <c r="B58" s="75" t="s">
        <v>83</v>
      </c>
      <c r="C58" s="28"/>
      <c r="D58" s="75">
        <v>1450</v>
      </c>
      <c r="E58" s="75" t="s">
        <v>43</v>
      </c>
      <c r="F58" s="29"/>
      <c r="G58" s="30">
        <v>0</v>
      </c>
      <c r="H58" s="31">
        <f t="shared" si="12"/>
        <v>0</v>
      </c>
      <c r="I58" s="30">
        <v>0</v>
      </c>
      <c r="J58" s="31">
        <f t="shared" si="13"/>
        <v>0</v>
      </c>
      <c r="K58" s="31">
        <f t="shared" si="14"/>
        <v>0</v>
      </c>
      <c r="L58" s="31">
        <f t="shared" si="10"/>
        <v>0</v>
      </c>
      <c r="M58" s="31">
        <f t="shared" si="11"/>
        <v>0</v>
      </c>
      <c r="N58" s="31">
        <f t="shared" si="15"/>
        <v>0</v>
      </c>
      <c r="O58" s="32">
        <f t="shared" si="16"/>
        <v>0</v>
      </c>
    </row>
    <row r="59" spans="1:15" s="33" customFormat="1" ht="177.6" customHeight="1" x14ac:dyDescent="0.3">
      <c r="A59" s="34">
        <v>40</v>
      </c>
      <c r="B59" s="75" t="s">
        <v>84</v>
      </c>
      <c r="C59" s="28"/>
      <c r="D59" s="75">
        <v>10</v>
      </c>
      <c r="E59" s="75" t="s">
        <v>43</v>
      </c>
      <c r="F59" s="29"/>
      <c r="G59" s="30">
        <v>0</v>
      </c>
      <c r="H59" s="31">
        <f t="shared" si="12"/>
        <v>0</v>
      </c>
      <c r="I59" s="30">
        <v>0</v>
      </c>
      <c r="J59" s="31">
        <f t="shared" si="13"/>
        <v>0</v>
      </c>
      <c r="K59" s="31">
        <f t="shared" si="14"/>
        <v>0</v>
      </c>
      <c r="L59" s="31">
        <f t="shared" si="10"/>
        <v>0</v>
      </c>
      <c r="M59" s="31">
        <f t="shared" si="11"/>
        <v>0</v>
      </c>
      <c r="N59" s="31">
        <f t="shared" si="15"/>
        <v>0</v>
      </c>
      <c r="O59" s="32">
        <f t="shared" si="16"/>
        <v>0</v>
      </c>
    </row>
    <row r="60" spans="1:15" s="33" customFormat="1" ht="177.6" customHeight="1" x14ac:dyDescent="0.3">
      <c r="A60" s="34">
        <v>41</v>
      </c>
      <c r="B60" s="75" t="s">
        <v>85</v>
      </c>
      <c r="C60" s="28"/>
      <c r="D60" s="75">
        <v>10</v>
      </c>
      <c r="E60" s="75" t="s">
        <v>43</v>
      </c>
      <c r="F60" s="29"/>
      <c r="G60" s="30">
        <v>0</v>
      </c>
      <c r="H60" s="31">
        <f t="shared" si="12"/>
        <v>0</v>
      </c>
      <c r="I60" s="30">
        <v>0</v>
      </c>
      <c r="J60" s="31">
        <f t="shared" si="13"/>
        <v>0</v>
      </c>
      <c r="K60" s="31">
        <f t="shared" si="14"/>
        <v>0</v>
      </c>
      <c r="L60" s="31">
        <f t="shared" si="10"/>
        <v>0</v>
      </c>
      <c r="M60" s="31">
        <f t="shared" si="11"/>
        <v>0</v>
      </c>
      <c r="N60" s="31">
        <f t="shared" si="15"/>
        <v>0</v>
      </c>
      <c r="O60" s="32">
        <f t="shared" si="16"/>
        <v>0</v>
      </c>
    </row>
    <row r="61" spans="1:15" s="33" customFormat="1" ht="177.6" customHeight="1" x14ac:dyDescent="0.3">
      <c r="A61" s="34">
        <v>42</v>
      </c>
      <c r="B61" s="75" t="s">
        <v>86</v>
      </c>
      <c r="C61" s="28"/>
      <c r="D61" s="75">
        <v>4</v>
      </c>
      <c r="E61" s="75" t="s">
        <v>43</v>
      </c>
      <c r="F61" s="29"/>
      <c r="G61" s="30">
        <v>0</v>
      </c>
      <c r="H61" s="31">
        <f t="shared" si="12"/>
        <v>0</v>
      </c>
      <c r="I61" s="30">
        <v>0</v>
      </c>
      <c r="J61" s="31">
        <f t="shared" si="13"/>
        <v>0</v>
      </c>
      <c r="K61" s="31">
        <f t="shared" si="14"/>
        <v>0</v>
      </c>
      <c r="L61" s="31">
        <f t="shared" si="10"/>
        <v>0</v>
      </c>
      <c r="M61" s="31">
        <f t="shared" si="11"/>
        <v>0</v>
      </c>
      <c r="N61" s="31">
        <f t="shared" si="15"/>
        <v>0</v>
      </c>
      <c r="O61" s="32">
        <f t="shared" si="16"/>
        <v>0</v>
      </c>
    </row>
    <row r="62" spans="1:15" s="33" customFormat="1" ht="177.6" customHeight="1" x14ac:dyDescent="0.3">
      <c r="A62" s="34">
        <v>43</v>
      </c>
      <c r="B62" s="75" t="s">
        <v>87</v>
      </c>
      <c r="C62" s="28"/>
      <c r="D62" s="75">
        <v>10</v>
      </c>
      <c r="E62" s="75" t="s">
        <v>43</v>
      </c>
      <c r="F62" s="29"/>
      <c r="G62" s="30">
        <v>0</v>
      </c>
      <c r="H62" s="31">
        <f t="shared" si="12"/>
        <v>0</v>
      </c>
      <c r="I62" s="30">
        <v>0</v>
      </c>
      <c r="J62" s="31">
        <f t="shared" si="13"/>
        <v>0</v>
      </c>
      <c r="K62" s="31">
        <f t="shared" si="14"/>
        <v>0</v>
      </c>
      <c r="L62" s="31">
        <f t="shared" si="10"/>
        <v>0</v>
      </c>
      <c r="M62" s="31">
        <f t="shared" si="11"/>
        <v>0</v>
      </c>
      <c r="N62" s="31">
        <f t="shared" si="15"/>
        <v>0</v>
      </c>
      <c r="O62" s="32">
        <f t="shared" si="16"/>
        <v>0</v>
      </c>
    </row>
    <row r="63" spans="1:15" s="33" customFormat="1" ht="163.19999999999999" customHeight="1" x14ac:dyDescent="0.3">
      <c r="A63" s="34">
        <v>44</v>
      </c>
      <c r="B63" s="75" t="s">
        <v>88</v>
      </c>
      <c r="C63" s="28"/>
      <c r="D63" s="75">
        <v>2</v>
      </c>
      <c r="E63" s="75" t="s">
        <v>43</v>
      </c>
      <c r="F63" s="29"/>
      <c r="G63" s="30">
        <v>0</v>
      </c>
      <c r="H63" s="31">
        <f t="shared" si="12"/>
        <v>0</v>
      </c>
      <c r="I63" s="30">
        <v>0</v>
      </c>
      <c r="J63" s="31">
        <f t="shared" si="13"/>
        <v>0</v>
      </c>
      <c r="K63" s="31">
        <f t="shared" si="14"/>
        <v>0</v>
      </c>
      <c r="L63" s="31">
        <f t="shared" si="10"/>
        <v>0</v>
      </c>
      <c r="M63" s="31">
        <f t="shared" si="11"/>
        <v>0</v>
      </c>
      <c r="N63" s="31">
        <f t="shared" si="15"/>
        <v>0</v>
      </c>
      <c r="O63" s="32">
        <f t="shared" si="16"/>
        <v>0</v>
      </c>
    </row>
    <row r="64" spans="1:15" s="20" customFormat="1" ht="42" customHeight="1" thickBot="1" x14ac:dyDescent="0.3">
      <c r="A64" s="16"/>
      <c r="B64" s="70"/>
      <c r="C64" s="70"/>
      <c r="D64" s="70"/>
      <c r="E64" s="70"/>
      <c r="F64" s="70"/>
      <c r="G64" s="70"/>
      <c r="H64" s="70"/>
      <c r="I64" s="70"/>
      <c r="J64" s="70"/>
      <c r="K64" s="70"/>
      <c r="L64" s="70"/>
      <c r="M64" s="71" t="s">
        <v>35</v>
      </c>
      <c r="N64" s="71"/>
      <c r="O64" s="23">
        <f>SUMIF(G:G,0%,L:L)</f>
        <v>0</v>
      </c>
    </row>
    <row r="65" spans="1:15" s="20" customFormat="1" ht="39" customHeight="1" thickBot="1" x14ac:dyDescent="0.3">
      <c r="A65" s="59" t="s">
        <v>24</v>
      </c>
      <c r="B65" s="60"/>
      <c r="C65" s="60"/>
      <c r="D65" s="60"/>
      <c r="E65" s="60"/>
      <c r="F65" s="60"/>
      <c r="G65" s="60"/>
      <c r="H65" s="60"/>
      <c r="I65" s="60"/>
      <c r="J65" s="60"/>
      <c r="K65" s="60"/>
      <c r="L65" s="60"/>
      <c r="M65" s="72" t="s">
        <v>10</v>
      </c>
      <c r="N65" s="72"/>
      <c r="O65" s="2">
        <f>SUMIF(G:G,5%,L:L)</f>
        <v>0</v>
      </c>
    </row>
    <row r="66" spans="1:15" s="20" customFormat="1" ht="30" customHeight="1" x14ac:dyDescent="0.25">
      <c r="A66" s="55" t="s">
        <v>42</v>
      </c>
      <c r="B66" s="56"/>
      <c r="C66" s="56"/>
      <c r="D66" s="56"/>
      <c r="E66" s="56"/>
      <c r="F66" s="56"/>
      <c r="G66" s="56"/>
      <c r="H66" s="56"/>
      <c r="I66" s="56"/>
      <c r="J66" s="56"/>
      <c r="K66" s="56"/>
      <c r="L66" s="57"/>
      <c r="M66" s="72" t="s">
        <v>11</v>
      </c>
      <c r="N66" s="72"/>
      <c r="O66" s="2">
        <f>SUMIF(G:G,19%,L:L)</f>
        <v>0</v>
      </c>
    </row>
    <row r="67" spans="1:15" s="20" customFormat="1" ht="30" customHeight="1" x14ac:dyDescent="0.25">
      <c r="A67" s="58"/>
      <c r="B67" s="58"/>
      <c r="C67" s="58"/>
      <c r="D67" s="58"/>
      <c r="E67" s="58"/>
      <c r="F67" s="58"/>
      <c r="G67" s="58"/>
      <c r="H67" s="58"/>
      <c r="I67" s="58"/>
      <c r="J67" s="58"/>
      <c r="K67" s="58"/>
      <c r="L67" s="58"/>
      <c r="M67" s="37" t="s">
        <v>7</v>
      </c>
      <c r="N67" s="38"/>
      <c r="O67" s="3">
        <f>SUM(O64:O66)</f>
        <v>0</v>
      </c>
    </row>
    <row r="68" spans="1:15" s="20" customFormat="1" ht="30" customHeight="1" x14ac:dyDescent="0.25">
      <c r="A68" s="58"/>
      <c r="B68" s="58"/>
      <c r="C68" s="58"/>
      <c r="D68" s="58"/>
      <c r="E68" s="58"/>
      <c r="F68" s="58"/>
      <c r="G68" s="58"/>
      <c r="H68" s="58"/>
      <c r="I68" s="58"/>
      <c r="J68" s="58"/>
      <c r="K68" s="58"/>
      <c r="L68" s="58"/>
      <c r="M68" s="73" t="s">
        <v>12</v>
      </c>
      <c r="N68" s="74"/>
      <c r="O68" s="4">
        <f>ROUND(O65*5%,0)</f>
        <v>0</v>
      </c>
    </row>
    <row r="69" spans="1:15" s="20" customFormat="1" ht="30" customHeight="1" x14ac:dyDescent="0.25">
      <c r="A69" s="58"/>
      <c r="B69" s="58"/>
      <c r="C69" s="58"/>
      <c r="D69" s="58"/>
      <c r="E69" s="58"/>
      <c r="F69" s="58"/>
      <c r="G69" s="58"/>
      <c r="H69" s="58"/>
      <c r="I69" s="58"/>
      <c r="J69" s="58"/>
      <c r="K69" s="58"/>
      <c r="L69" s="58"/>
      <c r="M69" s="73" t="s">
        <v>13</v>
      </c>
      <c r="N69" s="74"/>
      <c r="O69" s="2">
        <f>ROUND(O66*19%,0)</f>
        <v>0</v>
      </c>
    </row>
    <row r="70" spans="1:15" s="20" customFormat="1" ht="30" customHeight="1" x14ac:dyDescent="0.25">
      <c r="A70" s="58"/>
      <c r="B70" s="58"/>
      <c r="C70" s="58"/>
      <c r="D70" s="58"/>
      <c r="E70" s="58"/>
      <c r="F70" s="58"/>
      <c r="G70" s="58"/>
      <c r="H70" s="58"/>
      <c r="I70" s="58"/>
      <c r="J70" s="58"/>
      <c r="K70" s="58"/>
      <c r="L70" s="58"/>
      <c r="M70" s="37" t="s">
        <v>14</v>
      </c>
      <c r="N70" s="38"/>
      <c r="O70" s="3">
        <f>SUM(O68:O69)</f>
        <v>0</v>
      </c>
    </row>
    <row r="71" spans="1:15" s="20" customFormat="1" ht="30" customHeight="1" x14ac:dyDescent="0.25">
      <c r="A71" s="58"/>
      <c r="B71" s="58"/>
      <c r="C71" s="58"/>
      <c r="D71" s="58"/>
      <c r="E71" s="58"/>
      <c r="F71" s="58"/>
      <c r="G71" s="58"/>
      <c r="H71" s="58"/>
      <c r="I71" s="58"/>
      <c r="J71" s="58"/>
      <c r="K71" s="58"/>
      <c r="L71" s="58"/>
      <c r="M71" s="41" t="s">
        <v>33</v>
      </c>
      <c r="N71" s="42"/>
      <c r="O71" s="2">
        <f>SUMIF(I:I,8%,N:N)</f>
        <v>0</v>
      </c>
    </row>
    <row r="72" spans="1:15" s="20" customFormat="1" ht="37.5" customHeight="1" x14ac:dyDescent="0.25">
      <c r="A72" s="58"/>
      <c r="B72" s="58"/>
      <c r="C72" s="58"/>
      <c r="D72" s="58"/>
      <c r="E72" s="58"/>
      <c r="F72" s="58"/>
      <c r="G72" s="58"/>
      <c r="H72" s="58"/>
      <c r="I72" s="58"/>
      <c r="J72" s="58"/>
      <c r="K72" s="58"/>
      <c r="L72" s="58"/>
      <c r="M72" s="39" t="s">
        <v>32</v>
      </c>
      <c r="N72" s="40"/>
      <c r="O72" s="3">
        <f>SUM(O71)</f>
        <v>0</v>
      </c>
    </row>
    <row r="73" spans="1:15" s="20" customFormat="1" ht="44.25" customHeight="1" x14ac:dyDescent="0.25">
      <c r="A73" s="58"/>
      <c r="B73" s="58"/>
      <c r="C73" s="58"/>
      <c r="D73" s="58"/>
      <c r="E73" s="58"/>
      <c r="F73" s="58"/>
      <c r="G73" s="58"/>
      <c r="H73" s="58"/>
      <c r="I73" s="58"/>
      <c r="J73" s="58"/>
      <c r="K73" s="58"/>
      <c r="L73" s="58"/>
      <c r="M73" s="39" t="s">
        <v>15</v>
      </c>
      <c r="N73" s="40"/>
      <c r="O73" s="3">
        <f>+O67+O70+O72</f>
        <v>0</v>
      </c>
    </row>
    <row r="75" spans="1:15" x14ac:dyDescent="0.3">
      <c r="B75" s="35"/>
      <c r="C75" s="36"/>
    </row>
    <row r="76" spans="1:15" x14ac:dyDescent="0.3">
      <c r="B76" s="35"/>
      <c r="C76" s="36"/>
    </row>
    <row r="77" spans="1:15" x14ac:dyDescent="0.3">
      <c r="B77" s="68"/>
      <c r="C77" s="68"/>
    </row>
    <row r="78" spans="1:15" ht="15" thickBot="1" x14ac:dyDescent="0.35">
      <c r="B78" s="69"/>
      <c r="C78" s="69"/>
    </row>
    <row r="79" spans="1:15" x14ac:dyDescent="0.3">
      <c r="B79" s="62" t="s">
        <v>20</v>
      </c>
      <c r="C79" s="62"/>
    </row>
    <row r="81" spans="1:1" x14ac:dyDescent="0.3">
      <c r="A81" s="21" t="s">
        <v>44</v>
      </c>
    </row>
  </sheetData>
  <sheetProtection selectLockedCells="1"/>
  <mergeCells count="30">
    <mergeCell ref="A66:L73"/>
    <mergeCell ref="A65:L65"/>
    <mergeCell ref="A10:B10"/>
    <mergeCell ref="B79:C79"/>
    <mergeCell ref="D14:G14"/>
    <mergeCell ref="D16:G16"/>
    <mergeCell ref="F10:G10"/>
    <mergeCell ref="L10:N10"/>
    <mergeCell ref="B77:C78"/>
    <mergeCell ref="B64:L64"/>
    <mergeCell ref="M64:N64"/>
    <mergeCell ref="M65:N65"/>
    <mergeCell ref="M66:N66"/>
    <mergeCell ref="M67:N67"/>
    <mergeCell ref="M68:N68"/>
    <mergeCell ref="M69:N69"/>
    <mergeCell ref="A2:A5"/>
    <mergeCell ref="D12:G12"/>
    <mergeCell ref="A12:B16"/>
    <mergeCell ref="B2:M2"/>
    <mergeCell ref="B3:M3"/>
    <mergeCell ref="B4:M5"/>
    <mergeCell ref="M70:N70"/>
    <mergeCell ref="M73:N73"/>
    <mergeCell ref="M71:N71"/>
    <mergeCell ref="M72:N72"/>
    <mergeCell ref="N2:O2"/>
    <mergeCell ref="N3:O3"/>
    <mergeCell ref="N4:O4"/>
    <mergeCell ref="N5:O5"/>
  </mergeCells>
  <dataValidations count="1">
    <dataValidation type="whole" allowBlank="1" showInputMessage="1" showErrorMessage="1" sqref="F20:F63">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G20:G63</xm:sqref>
        </x14:dataValidation>
        <x14:dataValidation type="list" allowBlank="1" showInputMessage="1" showErrorMessage="1">
          <x14:formula1>
            <xm:f>Hoja2!$F$7:$F$8</xm:f>
          </x14:formula1>
          <xm:sqref>I20:I63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4" x14ac:dyDescent="0.3"/>
  <sheetData>
    <row r="7" spans="4:6" x14ac:dyDescent="0.3">
      <c r="D7" s="1">
        <v>0</v>
      </c>
      <c r="F7" s="22">
        <v>0.08</v>
      </c>
    </row>
    <row r="8" spans="4:6" x14ac:dyDescent="0.3">
      <c r="D8" s="1">
        <v>0.05</v>
      </c>
      <c r="F8" s="1">
        <v>0</v>
      </c>
    </row>
    <row r="9" spans="4:6" x14ac:dyDescent="0.3">
      <c r="D9" s="1">
        <v>0.19</v>
      </c>
    </row>
    <row r="10" spans="4:6" x14ac:dyDescent="0.3">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KATERINE VIVIANA GARCIA ORJUELA</cp:lastModifiedBy>
  <cp:lastPrinted>2022-01-27T18:55:46Z</cp:lastPrinted>
  <dcterms:created xsi:type="dcterms:W3CDTF">2017-04-28T13:22:52Z</dcterms:created>
  <dcterms:modified xsi:type="dcterms:W3CDTF">2023-05-17T16:31:54Z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