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123 IMPLE. DEPORTIVOS\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M21" i="1" s="1"/>
  <c r="L22" i="1"/>
  <c r="N22" i="1" s="1"/>
  <c r="L23" i="1"/>
  <c r="N23" i="1" s="1"/>
  <c r="L24" i="1"/>
  <c r="M24" i="1" s="1"/>
  <c r="L25" i="1"/>
  <c r="M25" i="1" s="1"/>
  <c r="L26" i="1"/>
  <c r="M26" i="1" s="1"/>
  <c r="L27" i="1"/>
  <c r="N27" i="1" s="1"/>
  <c r="L28" i="1"/>
  <c r="M28" i="1" s="1"/>
  <c r="L29" i="1"/>
  <c r="M29" i="1" s="1"/>
  <c r="L30" i="1"/>
  <c r="N30" i="1" s="1"/>
  <c r="L31" i="1"/>
  <c r="N31" i="1" s="1"/>
  <c r="J21" i="1"/>
  <c r="J22" i="1"/>
  <c r="J23" i="1"/>
  <c r="J24" i="1"/>
  <c r="J25" i="1"/>
  <c r="J26" i="1"/>
  <c r="J27" i="1"/>
  <c r="J28" i="1"/>
  <c r="J29" i="1"/>
  <c r="J30" i="1"/>
  <c r="J31" i="1"/>
  <c r="J32" i="1"/>
  <c r="H21" i="1"/>
  <c r="K21" i="1" s="1"/>
  <c r="H22" i="1"/>
  <c r="K22" i="1" s="1"/>
  <c r="H23" i="1"/>
  <c r="K23" i="1" s="1"/>
  <c r="H24" i="1"/>
  <c r="K24" i="1" s="1"/>
  <c r="H25" i="1"/>
  <c r="K25" i="1" s="1"/>
  <c r="H26" i="1"/>
  <c r="K26" i="1" s="1"/>
  <c r="H27" i="1"/>
  <c r="K27" i="1" s="1"/>
  <c r="H28" i="1"/>
  <c r="K28" i="1" s="1"/>
  <c r="H29" i="1"/>
  <c r="K29" i="1" s="1"/>
  <c r="H30" i="1"/>
  <c r="H31" i="1"/>
  <c r="K31" i="1" s="1"/>
  <c r="M31" i="1" l="1"/>
  <c r="O31" i="1" s="1"/>
  <c r="K30" i="1"/>
  <c r="M30" i="1"/>
  <c r="O30" i="1" s="1"/>
  <c r="N29" i="1"/>
  <c r="O29" i="1" s="1"/>
  <c r="M27" i="1"/>
  <c r="O27" i="1" s="1"/>
  <c r="N21" i="1"/>
  <c r="O21" i="1"/>
  <c r="M23" i="1"/>
  <c r="O23" i="1" s="1"/>
  <c r="M22" i="1"/>
  <c r="O22" i="1" s="1"/>
  <c r="N28" i="1"/>
  <c r="O28" i="1" s="1"/>
  <c r="N26" i="1"/>
  <c r="O26" i="1" s="1"/>
  <c r="N25" i="1"/>
  <c r="O25" i="1" s="1"/>
  <c r="N24" i="1"/>
  <c r="O24" i="1" s="1"/>
  <c r="L32" i="1"/>
  <c r="N32" i="1" s="1"/>
  <c r="H32" i="1"/>
  <c r="K32" i="1" s="1"/>
  <c r="M32" i="1" l="1"/>
  <c r="O32" i="1" s="1"/>
  <c r="L20" i="1"/>
  <c r="M20" i="1" l="1"/>
  <c r="N20" i="1"/>
  <c r="H20" i="1"/>
  <c r="J20" i="1"/>
  <c r="O20" i="1" l="1"/>
  <c r="K20" i="1"/>
  <c r="O33" i="1" l="1"/>
  <c r="O34" i="1"/>
  <c r="O37" i="1" s="1"/>
  <c r="O40" i="1" l="1"/>
  <c r="O41" i="1" l="1"/>
  <c r="O35" i="1" l="1"/>
  <c r="O38" i="1" l="1"/>
  <c r="O39" i="1" s="1"/>
  <c r="O36" i="1"/>
  <c r="O4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<sst xmlns="http://schemas.openxmlformats.org/spreadsheetml/2006/main" count="71" uniqueCount="58">
  <si>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</si>
  <si>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</si>
  <si>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</si>
  <si>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</si>
  <si>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</si>
  <si>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</si>
  <si>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</si>
  <si>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</si>
  <si>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</si>
  <si>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</si>
  <si>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</si>
  <si>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</si>
  <si>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</si>
  <si>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</si>
  <si>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</si>
  <si>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</si>
  <si>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</si>
  <si>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</si>
  <si>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</si>
  <si>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</si>
  <si>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</si>
  <si>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</si>
  <si>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</si>
  <si>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</si>
  <si>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</si>
  <si>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</si>
  <si>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</si>
  <si>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</si>
  <si>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</si>
  <si>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</si>
  <si>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</si>
  <si>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</si>
  <si>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</si>
  <si>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</si>
  <si>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</si>
  <si>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</si>
  <si>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</si>
  <si>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</si>
  <si>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</si>
  <si>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</si>
  <si>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</si>
  <si>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</si>
  <si>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</si>
  <si>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</si>
  <si>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</si>
  <si>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Elástico con mangos baja resistencia   </t>
  </si>
  <si>
    <t>Viga de equilibrio  plegable de espuma 108"L x 6 "Wx 2,5TH Pulgadas  </t>
  </si>
  <si>
    <t>BlazePod Flash Reflex LED 6 Cápsulas de luz  </t>
  </si>
  <si>
    <t>Rueda abdominal diametro 17 cm con grosor de ruega 5 cm  </t>
  </si>
  <si>
    <t>STEP 100  diametro  31,5 cm  </t>
  </si>
  <si>
    <t>Cojín de equilibrio diametro 31,5 cm  </t>
  </si>
  <si>
    <t>Colchoneta mat confort azul petróleo  170cm y  grosor de 10 mm   </t>
  </si>
  <si>
    <t>Balon para Pilates talla s azul  </t>
  </si>
  <si>
    <t>Cabina Interactiva  200 vatios Reproductor de audio mp3</t>
  </si>
  <si>
    <t>Mancuernas y pesas de vinilo 2 x 2kg  4lb   </t>
  </si>
  <si>
    <t>Mancuernas y pesas de vinilo 2 x 1.5kg  3lb   </t>
  </si>
  <si>
    <t>Handgrip resistencia difícil color rojo   </t>
  </si>
  <si>
    <t>Mancuernas y pesas de vinilo 3 x 1kg  3lb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</si>
</sst>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8" fillId="0" borderId="28" xfId="0" applyFont="1" applyBorder="1" applyAlignment="1">
      <alignment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topLeftCell="A19" zoomScale="70" zoomScaleNormal="70" zoomScaleSheetLayoutView="70" zoomScalePageLayoutView="55" workbookViewId="0">
      <selection activeCell="I25" sqref="I25"/>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8" t="s">
        <v>39</v>
      </c>
    </row>
    <row r="8" spans="1:15" x14ac:dyDescent="0.25">
      <c r="A8" s="8"/>
    </row>
    <row r="9" spans="1:15" x14ac:dyDescent="0.25">
      <c r="A9" s="9" t="s">
        <v>29</v>
      </c>
    </row>
    <row r="10" spans="1:15" ht="25.5" customHeight="1" x14ac:dyDescent="0.25">
      <c r="A10" s="63" t="s">
        <v>28</v>
      </c>
      <c r="B10" s="63"/>
      <c r="C10" s="10"/>
      <c r="E10" s="11" t="s">
        <v>21</v>
      </c>
      <c r="F10" s="65"/>
      <c r="G10" s="66"/>
      <c r="K10" s="12" t="s">
        <v>16</v>
      </c>
      <c r="L10" s="67"/>
      <c r="M10" s="68"/>
      <c r="N10" s="69"/>
    </row>
    <row r="11" spans="1:15" ht="15.75" thickBot="1" x14ac:dyDescent="0.3">
      <c r="A11" s="10"/>
      <c r="B11" s="10"/>
      <c r="C11" s="10"/>
      <c r="E11" s="13"/>
      <c r="F11" s="29"/>
      <c r="G11" s="13"/>
      <c r="K11" s="14"/>
      <c r="L11" s="15"/>
      <c r="M11" s="15"/>
      <c r="N11" s="15"/>
    </row>
    <row r="12" spans="1:15" ht="30.75" customHeight="1" thickBot="1" x14ac:dyDescent="0.3">
      <c r="A12" s="50" t="s">
        <v>26</v>
      </c>
      <c r="B12" s="51"/>
      <c r="C12" s="16"/>
      <c r="D12" s="47" t="s">
        <v>17</v>
      </c>
      <c r="E12" s="48"/>
      <c r="F12" s="48"/>
      <c r="G12" s="49"/>
      <c r="H12" s="5"/>
      <c r="I12" s="24"/>
      <c r="J12" s="24"/>
      <c r="K12" s="14"/>
    </row>
    <row r="13" spans="1:15" ht="15.75" thickBot="1" x14ac:dyDescent="0.3">
      <c r="A13" s="52"/>
      <c r="B13" s="53"/>
      <c r="C13" s="16"/>
      <c r="D13" s="17"/>
      <c r="E13" s="13"/>
      <c r="F13" s="29"/>
      <c r="G13" s="13"/>
      <c r="K13" s="14"/>
    </row>
    <row r="14" spans="1:15" ht="30" customHeight="1" thickBot="1" x14ac:dyDescent="0.3">
      <c r="A14" s="52"/>
      <c r="B14" s="53"/>
      <c r="C14" s="16"/>
      <c r="D14" s="47" t="s">
        <v>18</v>
      </c>
      <c r="E14" s="48"/>
      <c r="F14" s="48"/>
      <c r="G14" s="49"/>
      <c r="H14" s="5"/>
      <c r="I14" s="24"/>
      <c r="J14" s="24"/>
      <c r="K14" s="14"/>
    </row>
    <row r="15" spans="1:15" ht="18.75" customHeight="1" thickBot="1" x14ac:dyDescent="0.3">
      <c r="A15" s="52"/>
      <c r="B15" s="53"/>
      <c r="C15" s="16"/>
      <c r="E15" s="13"/>
      <c r="F15" s="29"/>
      <c r="G15" s="13"/>
      <c r="K15" s="14"/>
    </row>
    <row r="16" spans="1:15" ht="24" customHeight="1" thickBot="1" x14ac:dyDescent="0.3">
      <c r="A16" s="54"/>
      <c r="B16" s="55"/>
      <c r="C16" s="16"/>
      <c r="D16" s="47" t="s">
        <v>22</v>
      </c>
      <c r="E16" s="48"/>
      <c r="F16" s="48"/>
      <c r="G16" s="49"/>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33.75" customHeight="1" x14ac:dyDescent="0.2">
      <c r="A20" s="31">
        <v>1</v>
      </c>
      <c r="B20" s="77" t="s">
        <v>45</v>
      </c>
      <c r="C20" s="32"/>
      <c r="D20" s="78">
        <v>5</v>
      </c>
      <c r="E20" s="38" t="s">
        <v>44</v>
      </c>
      <c r="F20" s="33">
        <v>0</v>
      </c>
      <c r="G20" s="34">
        <v>0</v>
      </c>
      <c r="H20" s="35">
        <f t="shared" ref="H20:H32" si="0">+ROUND(F20*G20,0)</f>
        <v>0</v>
      </c>
      <c r="I20" s="34">
        <v>0</v>
      </c>
      <c r="J20" s="35">
        <f t="shared" ref="J20:J32" si="1">ROUND(F20*I20,0)</f>
        <v>0</v>
      </c>
      <c r="K20" s="35">
        <f>ROUND(F20+H20+J20,0)</f>
        <v>0</v>
      </c>
      <c r="L20" s="35">
        <f>ROUND(F20*D20,0)</f>
        <v>0</v>
      </c>
      <c r="M20" s="35">
        <f t="shared" ref="M20:M32" si="2">ROUND(L20*G20,0)</f>
        <v>0</v>
      </c>
      <c r="N20" s="35">
        <f t="shared" ref="N20:N32" si="3">ROUND(L20*I20,0)</f>
        <v>0</v>
      </c>
      <c r="O20" s="36">
        <f t="shared" ref="O20:O32" si="4">ROUND(L20+N20+M20,0)</f>
        <v>0</v>
      </c>
    </row>
    <row r="21" spans="1:15" s="37" customFormat="1" ht="53.25" customHeight="1" x14ac:dyDescent="0.2">
      <c r="A21" s="31">
        <v>2</v>
      </c>
      <c r="B21" s="77" t="s">
        <v>46</v>
      </c>
      <c r="C21" s="32"/>
      <c r="D21" s="78">
        <v>5</v>
      </c>
      <c r="E21" s="38" t="s">
        <v>44</v>
      </c>
      <c r="F21" s="33">
        <v>0</v>
      </c>
      <c r="G21" s="34">
        <v>0</v>
      </c>
      <c r="H21" s="35">
        <f t="shared" si="0"/>
        <v>0</v>
      </c>
      <c r="I21" s="34">
        <v>0</v>
      </c>
      <c r="J21" s="35">
        <f t="shared" si="1"/>
        <v>0</v>
      </c>
      <c r="K21" s="35">
        <f t="shared" ref="K21:K32" si="5">ROUND(F21+H21+J21,0)</f>
        <v>0</v>
      </c>
      <c r="L21" s="35">
        <f t="shared" ref="L21:L31" si="6">ROUND(F21*D21,0)</f>
        <v>0</v>
      </c>
      <c r="M21" s="35">
        <f t="shared" si="2"/>
        <v>0</v>
      </c>
      <c r="N21" s="35">
        <f t="shared" si="3"/>
        <v>0</v>
      </c>
      <c r="O21" s="36">
        <f t="shared" si="4"/>
        <v>0</v>
      </c>
    </row>
    <row r="22" spans="1:15" s="37" customFormat="1" ht="32.25" customHeight="1" x14ac:dyDescent="0.2">
      <c r="A22" s="31">
        <v>3</v>
      </c>
      <c r="B22" s="77" t="s">
        <v>47</v>
      </c>
      <c r="C22" s="32"/>
      <c r="D22" s="78">
        <v>1</v>
      </c>
      <c r="E22" s="38"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52.5" customHeight="1" x14ac:dyDescent="0.2">
      <c r="A23" s="31">
        <v>4</v>
      </c>
      <c r="B23" s="77" t="s">
        <v>48</v>
      </c>
      <c r="C23" s="32"/>
      <c r="D23" s="78">
        <v>5</v>
      </c>
      <c r="E23" s="38" t="s">
        <v>44</v>
      </c>
      <c r="F23" s="33">
        <v>0</v>
      </c>
      <c r="G23" s="34">
        <v>0</v>
      </c>
      <c r="H23" s="35">
        <f t="shared" si="0"/>
        <v>0</v>
      </c>
      <c r="I23" s="34">
        <v>0</v>
      </c>
      <c r="J23" s="35">
        <f t="shared" si="1"/>
        <v>0</v>
      </c>
      <c r="K23" s="35">
        <f t="shared" si="5"/>
        <v>0</v>
      </c>
      <c r="L23" s="35">
        <f t="shared" si="6"/>
        <v>0</v>
      </c>
      <c r="M23" s="35">
        <f t="shared" si="2"/>
        <v>0</v>
      </c>
      <c r="N23" s="35">
        <f t="shared" si="3"/>
        <v>0</v>
      </c>
      <c r="O23" s="36">
        <f t="shared" si="4"/>
        <v>0</v>
      </c>
    </row>
    <row r="24" spans="1:15" s="37" customFormat="1" ht="36" customHeight="1" x14ac:dyDescent="0.2">
      <c r="A24" s="31">
        <v>5</v>
      </c>
      <c r="B24" s="77" t="s">
        <v>49</v>
      </c>
      <c r="C24" s="32"/>
      <c r="D24" s="78">
        <v>5</v>
      </c>
      <c r="E24" s="38" t="s">
        <v>44</v>
      </c>
      <c r="F24" s="33">
        <v>0</v>
      </c>
      <c r="G24" s="34">
        <v>0</v>
      </c>
      <c r="H24" s="35">
        <f t="shared" si="0"/>
        <v>0</v>
      </c>
      <c r="I24" s="34">
        <v>0</v>
      </c>
      <c r="J24" s="35">
        <f t="shared" si="1"/>
        <v>0</v>
      </c>
      <c r="K24" s="35">
        <f t="shared" si="5"/>
        <v>0</v>
      </c>
      <c r="L24" s="35">
        <f t="shared" si="6"/>
        <v>0</v>
      </c>
      <c r="M24" s="35">
        <f t="shared" si="2"/>
        <v>0</v>
      </c>
      <c r="N24" s="35">
        <f t="shared" si="3"/>
        <v>0</v>
      </c>
      <c r="O24" s="36">
        <f t="shared" si="4"/>
        <v>0</v>
      </c>
    </row>
    <row r="25" spans="1:15" s="37" customFormat="1" ht="42.75" customHeight="1" x14ac:dyDescent="0.2">
      <c r="A25" s="31">
        <v>6</v>
      </c>
      <c r="B25" s="77" t="s">
        <v>50</v>
      </c>
      <c r="C25" s="32"/>
      <c r="D25" s="78">
        <v>5</v>
      </c>
      <c r="E25" s="38" t="s">
        <v>44</v>
      </c>
      <c r="F25" s="33">
        <v>0</v>
      </c>
      <c r="G25" s="34">
        <v>0</v>
      </c>
      <c r="H25" s="35">
        <f t="shared" si="0"/>
        <v>0</v>
      </c>
      <c r="I25" s="34">
        <v>0</v>
      </c>
      <c r="J25" s="35">
        <f t="shared" si="1"/>
        <v>0</v>
      </c>
      <c r="K25" s="35">
        <f t="shared" si="5"/>
        <v>0</v>
      </c>
      <c r="L25" s="35">
        <f t="shared" si="6"/>
        <v>0</v>
      </c>
      <c r="M25" s="35">
        <f t="shared" si="2"/>
        <v>0</v>
      </c>
      <c r="N25" s="35">
        <f t="shared" si="3"/>
        <v>0</v>
      </c>
      <c r="O25" s="36">
        <f t="shared" si="4"/>
        <v>0</v>
      </c>
    </row>
    <row r="26" spans="1:15" s="37" customFormat="1" ht="42.75" customHeight="1" x14ac:dyDescent="0.2">
      <c r="A26" s="31">
        <v>7</v>
      </c>
      <c r="B26" s="77" t="s">
        <v>51</v>
      </c>
      <c r="C26" s="32"/>
      <c r="D26" s="78">
        <v>5</v>
      </c>
      <c r="E26" s="38" t="s">
        <v>44</v>
      </c>
      <c r="F26" s="33">
        <v>0</v>
      </c>
      <c r="G26" s="34">
        <v>0</v>
      </c>
      <c r="H26" s="35">
        <f t="shared" si="0"/>
        <v>0</v>
      </c>
      <c r="I26" s="34">
        <v>0</v>
      </c>
      <c r="J26" s="35">
        <f t="shared" si="1"/>
        <v>0</v>
      </c>
      <c r="K26" s="35">
        <f t="shared" si="5"/>
        <v>0</v>
      </c>
      <c r="L26" s="35">
        <f t="shared" si="6"/>
        <v>0</v>
      </c>
      <c r="M26" s="35">
        <f t="shared" si="2"/>
        <v>0</v>
      </c>
      <c r="N26" s="35">
        <f t="shared" si="3"/>
        <v>0</v>
      </c>
      <c r="O26" s="36">
        <f t="shared" si="4"/>
        <v>0</v>
      </c>
    </row>
    <row r="27" spans="1:15" s="37" customFormat="1" ht="24.75" customHeight="1" x14ac:dyDescent="0.2">
      <c r="A27" s="31">
        <v>8</v>
      </c>
      <c r="B27" s="77" t="s">
        <v>52</v>
      </c>
      <c r="C27" s="32"/>
      <c r="D27" s="78">
        <v>5</v>
      </c>
      <c r="E27" s="38" t="s">
        <v>44</v>
      </c>
      <c r="F27" s="33">
        <v>0</v>
      </c>
      <c r="G27" s="34">
        <v>0</v>
      </c>
      <c r="H27" s="35">
        <f t="shared" si="0"/>
        <v>0</v>
      </c>
      <c r="I27" s="34">
        <v>0</v>
      </c>
      <c r="J27" s="35">
        <f t="shared" si="1"/>
        <v>0</v>
      </c>
      <c r="K27" s="35">
        <f t="shared" si="5"/>
        <v>0</v>
      </c>
      <c r="L27" s="35">
        <f t="shared" si="6"/>
        <v>0</v>
      </c>
      <c r="M27" s="35">
        <f t="shared" si="2"/>
        <v>0</v>
      </c>
      <c r="N27" s="35">
        <f t="shared" si="3"/>
        <v>0</v>
      </c>
      <c r="O27" s="36">
        <f t="shared" si="4"/>
        <v>0</v>
      </c>
    </row>
    <row r="28" spans="1:15" s="37" customFormat="1" ht="25.5" customHeight="1" x14ac:dyDescent="0.2">
      <c r="A28" s="31">
        <v>9</v>
      </c>
      <c r="B28" s="77" t="s">
        <v>53</v>
      </c>
      <c r="C28" s="32"/>
      <c r="D28" s="78">
        <v>1</v>
      </c>
      <c r="E28" s="38" t="s">
        <v>44</v>
      </c>
      <c r="F28" s="33">
        <v>0</v>
      </c>
      <c r="G28" s="34">
        <v>0</v>
      </c>
      <c r="H28" s="35">
        <f t="shared" si="0"/>
        <v>0</v>
      </c>
      <c r="I28" s="34">
        <v>0</v>
      </c>
      <c r="J28" s="35">
        <f t="shared" si="1"/>
        <v>0</v>
      </c>
      <c r="K28" s="35">
        <f t="shared" si="5"/>
        <v>0</v>
      </c>
      <c r="L28" s="35">
        <f t="shared" si="6"/>
        <v>0</v>
      </c>
      <c r="M28" s="35">
        <f t="shared" si="2"/>
        <v>0</v>
      </c>
      <c r="N28" s="35">
        <f t="shared" si="3"/>
        <v>0</v>
      </c>
      <c r="O28" s="36">
        <f t="shared" si="4"/>
        <v>0</v>
      </c>
    </row>
    <row r="29" spans="1:15" s="37" customFormat="1" ht="39" customHeight="1" x14ac:dyDescent="0.2">
      <c r="A29" s="31">
        <v>10</v>
      </c>
      <c r="B29" s="77" t="s">
        <v>54</v>
      </c>
      <c r="C29" s="32"/>
      <c r="D29" s="78">
        <v>4</v>
      </c>
      <c r="E29" s="38" t="s">
        <v>44</v>
      </c>
      <c r="F29" s="33">
        <v>0</v>
      </c>
      <c r="G29" s="34">
        <v>0</v>
      </c>
      <c r="H29" s="35">
        <f t="shared" si="0"/>
        <v>0</v>
      </c>
      <c r="I29" s="34">
        <v>0</v>
      </c>
      <c r="J29" s="35">
        <f t="shared" si="1"/>
        <v>0</v>
      </c>
      <c r="K29" s="35">
        <f t="shared" si="5"/>
        <v>0</v>
      </c>
      <c r="L29" s="35">
        <f t="shared" si="6"/>
        <v>0</v>
      </c>
      <c r="M29" s="35">
        <f t="shared" si="2"/>
        <v>0</v>
      </c>
      <c r="N29" s="35">
        <f t="shared" si="3"/>
        <v>0</v>
      </c>
      <c r="O29" s="36">
        <f t="shared" si="4"/>
        <v>0</v>
      </c>
    </row>
    <row r="30" spans="1:15" s="37" customFormat="1" ht="37.5" customHeight="1" x14ac:dyDescent="0.2">
      <c r="A30" s="31">
        <v>11</v>
      </c>
      <c r="B30" s="77" t="s">
        <v>55</v>
      </c>
      <c r="C30" s="32"/>
      <c r="D30" s="78">
        <v>4</v>
      </c>
      <c r="E30" s="38" t="s">
        <v>44</v>
      </c>
      <c r="F30" s="33">
        <v>0</v>
      </c>
      <c r="G30" s="34">
        <v>0</v>
      </c>
      <c r="H30" s="35">
        <f t="shared" si="0"/>
        <v>0</v>
      </c>
      <c r="I30" s="34">
        <v>0</v>
      </c>
      <c r="J30" s="35">
        <f t="shared" si="1"/>
        <v>0</v>
      </c>
      <c r="K30" s="35">
        <f t="shared" si="5"/>
        <v>0</v>
      </c>
      <c r="L30" s="35">
        <f t="shared" si="6"/>
        <v>0</v>
      </c>
      <c r="M30" s="35">
        <f t="shared" si="2"/>
        <v>0</v>
      </c>
      <c r="N30" s="35">
        <f t="shared" si="3"/>
        <v>0</v>
      </c>
      <c r="O30" s="36">
        <f t="shared" si="4"/>
        <v>0</v>
      </c>
    </row>
    <row r="31" spans="1:15" s="37" customFormat="1" ht="33" customHeight="1" x14ac:dyDescent="0.2">
      <c r="A31" s="31">
        <v>12</v>
      </c>
      <c r="B31" s="77" t="s">
        <v>56</v>
      </c>
      <c r="C31" s="32"/>
      <c r="D31" s="78">
        <v>4</v>
      </c>
      <c r="E31" s="38" t="s">
        <v>44</v>
      </c>
      <c r="F31" s="33">
        <v>0</v>
      </c>
      <c r="G31" s="34">
        <v>0</v>
      </c>
      <c r="H31" s="35">
        <f t="shared" si="0"/>
        <v>0</v>
      </c>
      <c r="I31" s="34">
        <v>0</v>
      </c>
      <c r="J31" s="35">
        <f t="shared" si="1"/>
        <v>0</v>
      </c>
      <c r="K31" s="35">
        <f t="shared" si="5"/>
        <v>0</v>
      </c>
      <c r="L31" s="35">
        <f t="shared" si="6"/>
        <v>0</v>
      </c>
      <c r="M31" s="35">
        <f t="shared" si="2"/>
        <v>0</v>
      </c>
      <c r="N31" s="35">
        <f t="shared" si="3"/>
        <v>0</v>
      </c>
      <c r="O31" s="36">
        <f t="shared" si="4"/>
        <v>0</v>
      </c>
    </row>
    <row r="32" spans="1:15" s="37" customFormat="1" ht="33.75" customHeight="1" x14ac:dyDescent="0.2">
      <c r="A32" s="31">
        <v>13</v>
      </c>
      <c r="B32" s="77" t="s">
        <v>57</v>
      </c>
      <c r="C32" s="32"/>
      <c r="D32" s="78">
        <v>4</v>
      </c>
      <c r="E32" s="38" t="s">
        <v>44</v>
      </c>
      <c r="F32" s="33">
        <v>0</v>
      </c>
      <c r="G32" s="34">
        <v>0</v>
      </c>
      <c r="H32" s="35">
        <f t="shared" si="0"/>
        <v>0</v>
      </c>
      <c r="I32" s="34">
        <v>0</v>
      </c>
      <c r="J32" s="35">
        <f t="shared" si="1"/>
        <v>0</v>
      </c>
      <c r="K32" s="35">
        <f t="shared" si="5"/>
        <v>0</v>
      </c>
      <c r="L32" s="35">
        <f t="shared" ref="L25:L32" si="7">ROUND(F32*D32,0)</f>
        <v>0</v>
      </c>
      <c r="M32" s="35">
        <f t="shared" si="2"/>
        <v>0</v>
      </c>
      <c r="N32" s="35">
        <f t="shared" si="3"/>
        <v>0</v>
      </c>
      <c r="O32" s="36">
        <f t="shared" si="4"/>
        <v>0</v>
      </c>
    </row>
    <row r="33" spans="1:15" s="21" customFormat="1" ht="42" customHeight="1" thickBot="1" x14ac:dyDescent="0.25">
      <c r="A33" s="16"/>
      <c r="B33" s="72"/>
      <c r="C33" s="72"/>
      <c r="D33" s="72"/>
      <c r="E33" s="72"/>
      <c r="F33" s="72"/>
      <c r="G33" s="72"/>
      <c r="H33" s="72"/>
      <c r="I33" s="72"/>
      <c r="J33" s="72"/>
      <c r="K33" s="72"/>
      <c r="L33" s="72"/>
      <c r="M33" s="73" t="s">
        <v>35</v>
      </c>
      <c r="N33" s="73"/>
      <c r="O33" s="26">
        <f>SUMIF(G:G,0%,L:L)</f>
        <v>0</v>
      </c>
    </row>
    <row r="34" spans="1:15" s="21" customFormat="1" ht="39" customHeight="1" thickBot="1" x14ac:dyDescent="0.25">
      <c r="A34" s="61" t="s">
        <v>24</v>
      </c>
      <c r="B34" s="62"/>
      <c r="C34" s="62"/>
      <c r="D34" s="62"/>
      <c r="E34" s="62"/>
      <c r="F34" s="62"/>
      <c r="G34" s="62"/>
      <c r="H34" s="62"/>
      <c r="I34" s="62"/>
      <c r="J34" s="62"/>
      <c r="K34" s="62"/>
      <c r="L34" s="62"/>
      <c r="M34" s="74" t="s">
        <v>10</v>
      </c>
      <c r="N34" s="74"/>
      <c r="O34" s="2">
        <f>SUMIF(G:G,5%,L:L)</f>
        <v>0</v>
      </c>
    </row>
    <row r="35" spans="1:15" s="21" customFormat="1" ht="30" customHeight="1" x14ac:dyDescent="0.2">
      <c r="A35" s="57" t="s">
        <v>43</v>
      </c>
      <c r="B35" s="58"/>
      <c r="C35" s="58"/>
      <c r="D35" s="58"/>
      <c r="E35" s="58"/>
      <c r="F35" s="58"/>
      <c r="G35" s="58"/>
      <c r="H35" s="58"/>
      <c r="I35" s="58"/>
      <c r="J35" s="58"/>
      <c r="K35" s="58"/>
      <c r="L35" s="59"/>
      <c r="M35" s="74" t="s">
        <v>11</v>
      </c>
      <c r="N35" s="74"/>
      <c r="O35" s="2">
        <f>SUMIF(G:G,19%,L:L)</f>
        <v>0</v>
      </c>
    </row>
    <row r="36" spans="1:15" s="21" customFormat="1" ht="30" customHeight="1" x14ac:dyDescent="0.2">
      <c r="A36" s="60"/>
      <c r="B36" s="60"/>
      <c r="C36" s="60"/>
      <c r="D36" s="60"/>
      <c r="E36" s="60"/>
      <c r="F36" s="60"/>
      <c r="G36" s="60"/>
      <c r="H36" s="60"/>
      <c r="I36" s="60"/>
      <c r="J36" s="60"/>
      <c r="K36" s="60"/>
      <c r="L36" s="60"/>
      <c r="M36" s="39" t="s">
        <v>7</v>
      </c>
      <c r="N36" s="40"/>
      <c r="O36" s="3">
        <f>SUM(O33:O35)</f>
        <v>0</v>
      </c>
    </row>
    <row r="37" spans="1:15" s="21" customFormat="1" ht="30" customHeight="1" x14ac:dyDescent="0.2">
      <c r="A37" s="60"/>
      <c r="B37" s="60"/>
      <c r="C37" s="60"/>
      <c r="D37" s="60"/>
      <c r="E37" s="60"/>
      <c r="F37" s="60"/>
      <c r="G37" s="60"/>
      <c r="H37" s="60"/>
      <c r="I37" s="60"/>
      <c r="J37" s="60"/>
      <c r="K37" s="60"/>
      <c r="L37" s="60"/>
      <c r="M37" s="75" t="s">
        <v>12</v>
      </c>
      <c r="N37" s="76"/>
      <c r="O37" s="4">
        <f>ROUND(O34*5%,0)</f>
        <v>0</v>
      </c>
    </row>
    <row r="38" spans="1:15" s="21" customFormat="1" ht="30" customHeight="1" x14ac:dyDescent="0.2">
      <c r="A38" s="60"/>
      <c r="B38" s="60"/>
      <c r="C38" s="60"/>
      <c r="D38" s="60"/>
      <c r="E38" s="60"/>
      <c r="F38" s="60"/>
      <c r="G38" s="60"/>
      <c r="H38" s="60"/>
      <c r="I38" s="60"/>
      <c r="J38" s="60"/>
      <c r="K38" s="60"/>
      <c r="L38" s="60"/>
      <c r="M38" s="75" t="s">
        <v>13</v>
      </c>
      <c r="N38" s="76"/>
      <c r="O38" s="2">
        <f>ROUND(O35*19%,0)</f>
        <v>0</v>
      </c>
    </row>
    <row r="39" spans="1:15" s="21" customFormat="1" ht="30" customHeight="1" x14ac:dyDescent="0.2">
      <c r="A39" s="60"/>
      <c r="B39" s="60"/>
      <c r="C39" s="60"/>
      <c r="D39" s="60"/>
      <c r="E39" s="60"/>
      <c r="F39" s="60"/>
      <c r="G39" s="60"/>
      <c r="H39" s="60"/>
      <c r="I39" s="60"/>
      <c r="J39" s="60"/>
      <c r="K39" s="60"/>
      <c r="L39" s="60"/>
      <c r="M39" s="39" t="s">
        <v>14</v>
      </c>
      <c r="N39" s="40"/>
      <c r="O39" s="3">
        <f>SUM(O37:O38)</f>
        <v>0</v>
      </c>
    </row>
    <row r="40" spans="1:15" s="21" customFormat="1" ht="30" customHeight="1" x14ac:dyDescent="0.2">
      <c r="A40" s="60"/>
      <c r="B40" s="60"/>
      <c r="C40" s="60"/>
      <c r="D40" s="60"/>
      <c r="E40" s="60"/>
      <c r="F40" s="60"/>
      <c r="G40" s="60"/>
      <c r="H40" s="60"/>
      <c r="I40" s="60"/>
      <c r="J40" s="60"/>
      <c r="K40" s="60"/>
      <c r="L40" s="60"/>
      <c r="M40" s="43" t="s">
        <v>33</v>
      </c>
      <c r="N40" s="44"/>
      <c r="O40" s="2">
        <f>SUMIF(I:I,8%,N:N)</f>
        <v>0</v>
      </c>
    </row>
    <row r="41" spans="1:15" s="21" customFormat="1" ht="50.25" customHeight="1" x14ac:dyDescent="0.2">
      <c r="A41" s="60"/>
      <c r="B41" s="60"/>
      <c r="C41" s="60"/>
      <c r="D41" s="60"/>
      <c r="E41" s="60"/>
      <c r="F41" s="60"/>
      <c r="G41" s="60"/>
      <c r="H41" s="60"/>
      <c r="I41" s="60"/>
      <c r="J41" s="60"/>
      <c r="K41" s="60"/>
      <c r="L41" s="60"/>
      <c r="M41" s="41" t="s">
        <v>32</v>
      </c>
      <c r="N41" s="42"/>
      <c r="O41" s="3">
        <f>SUM(O40)</f>
        <v>0</v>
      </c>
    </row>
    <row r="42" spans="1:15" s="21" customFormat="1" ht="173.25" customHeight="1" x14ac:dyDescent="0.2">
      <c r="A42" s="60"/>
      <c r="B42" s="60"/>
      <c r="C42" s="60"/>
      <c r="D42" s="60"/>
      <c r="E42" s="60"/>
      <c r="F42" s="60"/>
      <c r="G42" s="60"/>
      <c r="H42" s="60"/>
      <c r="I42" s="60"/>
      <c r="J42" s="60"/>
      <c r="K42" s="60"/>
      <c r="L42" s="60"/>
      <c r="M42" s="41" t="s">
        <v>15</v>
      </c>
      <c r="N42" s="42"/>
      <c r="O42" s="3">
        <f>+O36+O39+O41</f>
        <v>0</v>
      </c>
    </row>
    <row r="45" spans="1:15" x14ac:dyDescent="0.25">
      <c r="B45" s="25"/>
      <c r="C45" s="25"/>
    </row>
    <row r="46" spans="1:15" x14ac:dyDescent="0.25">
      <c r="B46" s="70"/>
      <c r="C46" s="70"/>
    </row>
    <row r="47" spans="1:15" ht="15.75" thickBot="1" x14ac:dyDescent="0.3">
      <c r="B47" s="71"/>
      <c r="C47" s="71"/>
    </row>
    <row r="48" spans="1:15" x14ac:dyDescent="0.25">
      <c r="B48" s="64" t="s">
        <v>20</v>
      </c>
      <c r="C48" s="64"/>
    </row>
    <row r="50" spans="1:1" x14ac:dyDescent="0.25">
      <c r="A50" s="22" t="s">
        <v>42</v>
      </c>
    </row>
  </sheetData>
  <sheetProtection algorithmName="SHA-512" hashValue="VTqS6iXN9oa+JufPbpd38uAIWFZ6WA1d0XNVaxI2ewxmVrAdfRVXijcpBoEu12YCn2B++ey5FT6walnF6yqZwA==" saltValue="Mp4zb0+No+9+gKhwJYVq1g==" spinCount="100000" sheet="1" selectLockedCells="1"/>
  <mergeCells count="30">
    <mergeCell ref="A35:L42"/>
    <mergeCell ref="A34:L34"/>
    <mergeCell ref="A10:B10"/>
    <mergeCell ref="B48:C48"/>
    <mergeCell ref="D14:G14"/>
    <mergeCell ref="D16:G16"/>
    <mergeCell ref="F10:G10"/>
    <mergeCell ref="L10:N10"/>
    <mergeCell ref="B46:C47"/>
    <mergeCell ref="B33:L33"/>
    <mergeCell ref="M33:N33"/>
    <mergeCell ref="M34:N34"/>
    <mergeCell ref="M35:N35"/>
    <mergeCell ref="M36:N36"/>
    <mergeCell ref="M37:N37"/>
    <mergeCell ref="M38:N38"/>
    <mergeCell ref="A2:A5"/>
    <mergeCell ref="D12:G12"/>
    <mergeCell ref="A12:B16"/>
    <mergeCell ref="B2:M2"/>
    <mergeCell ref="B3:M3"/>
    <mergeCell ref="B4:M5"/>
    <mergeCell ref="M39:N39"/>
    <mergeCell ref="M42:N42"/>
    <mergeCell ref="M40:N40"/>
    <mergeCell ref="M41:N41"/>
    <mergeCell ref="N2:O2"/>
    <mergeCell ref="N3:O3"/>
    <mergeCell ref="N4:O4"/>
    <mergeCell ref="N5:O5"/>
  </mergeCells>
  <dataValidations count="1">
    <dataValidation type="whole" allowBlank="1" showInputMessage="1" showErrorMessage="1" sqref="F20:F3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G20:G32</xm:sqref>
        </x14:dataValidation>
        <x14:dataValidation type="list" allowBlank="1" showInputMessage="1" showErrorMessage="1">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91f923a0-6986-49c1-880a-004b6d780c1e"/>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b41d3764-7ecb-4939-976c-9e68ac8de53e"/>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2023-05-09T21:41:54Z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