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gangelicagomez\OneDrive - UNIVERSIDAD DE CUNDINAMARCA\ANGELICA TRABAJO EN CASA\4. GESTION CONTRACTUAL 2023\10. F-CD-111 RESIDUOS PELIGROSOS\A PUBLICAR\"/>
    </mc:Choice>
  </mc:AlternateContent>
  <bookViews>
    <workbookView xWindow="-120" yWindow="-120" windowWidth="21840" windowHeight="13140"/>
  </bookViews>
  <sheets>
    <sheet name="Hoja1" sheetId="1" r:id="rId1"/>
    <sheet name="Hoja2" sheetId="2" state="hidden" r:id="rId2"/>
  </sheets>
  <definedNames>
    <definedName name="_xlnm.Print_Area" localSheetId="0">Hoja1!$A$1:$O$45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 l="1"/>
  <c r="J26" i="1"/>
  <c r="L26" i="1"/>
  <c r="M26" i="1" s="1"/>
  <c r="H27" i="1"/>
  <c r="K27" i="1" s="1"/>
  <c r="J27" i="1"/>
  <c r="L27" i="1"/>
  <c r="M27" i="1"/>
  <c r="N27" i="1"/>
  <c r="O27" i="1"/>
  <c r="K26" i="1" l="1"/>
  <c r="N26" i="1"/>
  <c r="O26" i="1" s="1"/>
  <c r="H21" i="1" l="1"/>
  <c r="J21" i="1"/>
  <c r="L21" i="1"/>
  <c r="M21" i="1" s="1"/>
  <c r="N21" i="1"/>
  <c r="H22" i="1"/>
  <c r="J22" i="1"/>
  <c r="K22" i="1"/>
  <c r="L22" i="1"/>
  <c r="M22" i="1"/>
  <c r="N22" i="1"/>
  <c r="H23" i="1"/>
  <c r="J23" i="1"/>
  <c r="K23" i="1"/>
  <c r="L23" i="1"/>
  <c r="M23" i="1"/>
  <c r="N23" i="1"/>
  <c r="H24" i="1"/>
  <c r="J24" i="1"/>
  <c r="K24" i="1" s="1"/>
  <c r="L24" i="1"/>
  <c r="M24" i="1" s="1"/>
  <c r="H25" i="1"/>
  <c r="J25" i="1"/>
  <c r="K25" i="1"/>
  <c r="L25" i="1"/>
  <c r="M25" i="1"/>
  <c r="N25" i="1"/>
  <c r="O25" i="1" s="1"/>
  <c r="O23" i="1" l="1"/>
  <c r="O21" i="1"/>
  <c r="K21" i="1"/>
  <c r="O22" i="1"/>
  <c r="N24" i="1"/>
  <c r="O24" i="1" s="1"/>
  <c r="L20" i="1"/>
  <c r="M20" i="1" s="1"/>
  <c r="H20" i="1"/>
  <c r="J20" i="1"/>
  <c r="O29" i="1"/>
  <c r="O32" i="1" s="1"/>
  <c r="N20" i="1" l="1"/>
  <c r="O20" i="1" s="1"/>
  <c r="K20" i="1"/>
  <c r="O35" i="1"/>
  <c r="O28" i="1"/>
  <c r="O36" i="1" l="1"/>
  <c r="O30" i="1" l="1"/>
  <c r="O33" i="1" l="1"/>
  <c r="O34" i="1" s="1"/>
  <c r="O31" i="1"/>
  <c r="O3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<sst xmlns="http://schemas.openxmlformats.org/spreadsheetml/2006/main" count="61" uniqueCount="56">
  <si>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</si>
  <si>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</si>
  <si>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</si>
  <si>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</si>
  <si>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</si>
  <si>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</si>
  <si>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</si>
  <si>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</si>
  <si>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</si>
  <si>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</si>
  <si>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</si>
  <si>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</si>
  <si>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</si>
  <si>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</si>
  <si>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</si>
  <si>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</si>
  <si>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</si>
  <si>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</si>
  <si>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</si>
  <si>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</si>
  <si>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</si>
  <si>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</si>
  <si>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</si>
  <si>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</si>
  <si>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</si>
  <si>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</si>
  <si>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</si>
  <si>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</si>
  <si>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</si>
  <si>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</si>
  <si>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</si>
  <si>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</si>
  <si>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</si>
  <si>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</si>
  <si>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</si>
  <si>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</si>
  <si>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</si>
  <si>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</si>
  <si>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</si>
  <si>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</si>
  <si>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</si>
  <si>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</si>
  <si>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</si>
  <si>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</si>
  <si>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</si>
  <si>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r>
      <rPr>
        <b/>
        <sz val="11"/>
        <color theme="1"/>
        <rFont val="Arial"/>
        <family val="2"/>
      </rPr>
      <t xml:space="preserve">RESIDUOS QUÍMICOS: </t>
    </r>
    <r>
      <rPr>
        <sz val="11"/>
        <color theme="1"/>
        <rFont val="Arial"/>
        <family val="2"/>
      </rPr>
      <t>Aceites usados, material absorbente, sólidos contaminados, EPP contaminados, vidrio contaminado, vidrio de laboratorio impregnado con químico, químicos líquidos, químicos sólidos, envases contaminados o impregnados con sustancias peligrosas, elementos y recipientes con residuos de pintura, químicos vencidos, trazas de químicos de laboratorios, plaguicidas, residuos impregnados o contaminados con grasas, aceites o hidrocarburos.</t>
    </r>
  </si>
  <si>
    <t>KILOGRAMO</t>
  </si>
  <si>
    <r>
      <rPr>
        <b/>
        <sz val="11"/>
        <color theme="1"/>
        <rFont val="Arial"/>
        <family val="2"/>
      </rPr>
      <t>BIOSANITARIOS</t>
    </r>
    <r>
      <rPr>
        <sz val="11"/>
        <color theme="1"/>
        <rFont val="Arial"/>
        <family val="2"/>
      </rPr>
      <t>: Gasas, algodón, medicamentos vencidos, Agares microbiológicos, guantes, tapabocas.</t>
    </r>
  </si>
  <si>
    <r>
      <rPr>
        <b/>
        <sz val="11"/>
        <color theme="1"/>
        <rFont val="Arial"/>
        <family val="2"/>
      </rPr>
      <t xml:space="preserve">CORTOPUNZANTES: </t>
    </r>
    <r>
      <rPr>
        <sz val="11"/>
        <color theme="1"/>
        <rFont val="Arial"/>
        <family val="2"/>
      </rPr>
      <t xml:space="preserve"> Agujas, lancetas, cuchillas, laminillas de microscopio, material de vidrio de laboratorio fracturado, contenedor de cortopunzantes (Guardian). Adicionalmente se entregara un guardian de 1 Litro, por cada guardian lleno al que se le haga dispocisión</t>
    </r>
  </si>
  <si>
    <r>
      <rPr>
        <b/>
        <sz val="11"/>
        <color theme="1"/>
        <rFont val="Arial"/>
        <family val="2"/>
      </rPr>
      <t>BIOLÓGICOS ANIMALES</t>
    </r>
    <r>
      <rPr>
        <sz val="11"/>
        <color theme="1"/>
        <rFont val="Arial"/>
        <family val="2"/>
      </rPr>
      <t>:  Residuos de partes de animales</t>
    </r>
  </si>
  <si>
    <r>
      <rPr>
        <b/>
        <sz val="11"/>
        <color theme="1"/>
        <rFont val="Arial"/>
        <family val="2"/>
      </rPr>
      <t>RESIDUOS POSCONSUMO:</t>
    </r>
    <r>
      <rPr>
        <sz val="11"/>
        <color theme="1"/>
        <rFont val="Arial"/>
        <family val="2"/>
      </rPr>
      <t xml:space="preserve"> Luminarias, pilas alcalinas, elementos periféricos, residuos aparatos eléctricos y electrónicos -RAEES ,Toners, cartuchos y llantas</t>
    </r>
  </si>
  <si>
    <r>
      <rPr>
        <b/>
        <sz val="11"/>
        <color theme="1"/>
        <rFont val="Arial"/>
        <family val="2"/>
      </rPr>
      <t xml:space="preserve">RESIDUOS DE HIDROCARBUROS: </t>
    </r>
    <r>
      <rPr>
        <sz val="11"/>
        <color theme="1"/>
        <rFont val="Arial"/>
        <family val="2"/>
      </rPr>
      <t>Tratamiento de los residuos de base asfáltica (sólidos)</t>
    </r>
  </si>
  <si>
    <t>Transporte (precio unitario) para la recolección en las Sedes: Sede Fusagasugá, Seccionales Girardot y Ubaté, Extensiones Facatativá, Soacha, Chía, y Zipaquirá, las Unidades Agroambientales El Tíbar-Ubaté, El VergelFacatativá, La Esperanza –Fusagasugá y el Centro Académico Deportivo CAD -Fusagasugá.</t>
  </si>
  <si>
    <t xml:space="preserve">UNIDAD   </t>
  </si>
  <si>
    <t>Guardianes de residuos cortopunzantes (reposición) de 1 Litro.</t>
  </si>
  <si>
    <t xml:space="preserve">UNIDAD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</si>
</sst>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0" borderId="28" xfId="0" applyFont="1" applyBorder="1" applyAlignment="1">
      <alignment horizontal="center" vertical="center" wrapText="1"/>
    </xf>
    <xf numFmtId="0" fontId="1" fillId="0" borderId="1" xfId="0" applyFont="1" applyBorder="1" applyAlignment="1" applyProtection="1">
      <alignment horizontal="center" vertical="center" wrapText="1"/>
      <protection hidden="1"/>
    </xf>
    <xf numFmtId="0" fontId="1" fillId="0" borderId="28" xfId="0" applyFont="1" applyBorder="1" applyAlignment="1">
      <alignment wrapText="1"/>
    </xf>
    <xf numFmtId="0" fontId="3" fillId="35" borderId="1" xfId="0" applyFont="1" applyFill="1" applyBorder="1" applyAlignment="1" applyProtection="1">
      <alignment horizontal="left" wrapText="1"/>
      <protection locked="0"/>
    </xf>
    <xf numFmtId="1" fontId="12" fillId="35" borderId="1" xfId="3" applyNumberFormat="1" applyFont="1" applyFill="1" applyBorder="1" applyAlignment="1" applyProtection="1">
      <alignment horizontal="center"/>
      <protection locked="0"/>
    </xf>
    <xf numFmtId="9" fontId="3" fillId="35" borderId="1" xfId="1" applyFont="1" applyFill="1" applyBorder="1" applyAlignment="1" applyProtection="1">
      <alignment horizontal="center"/>
      <protection locked="0"/>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vertical="center" wrapText="1"/>
    </xf>
    <xf numFmtId="0" fontId="6" fillId="0" borderId="1" xfId="0" applyFont="1" applyBorder="1" applyAlignment="1" applyProtection="1">
      <alignment horizontal="center"/>
      <protection hidden="1"/>
    </xf>
    <xf numFmtId="1" fontId="12" fillId="35" borderId="1" xfId="3" applyNumberFormat="1"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0" fillId="2" borderId="0" xfId="0" applyFont="1" applyFill="1" applyAlignment="1" applyProtection="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5"/>
  <sheetViews>
    <sheetView tabSelected="1" topLeftCell="A18" zoomScale="60" zoomScaleNormal="60" zoomScaleSheetLayoutView="70" zoomScalePageLayoutView="55" workbookViewId="0">
      <selection activeCell="B22" sqref="B22"/>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9" t="s">
        <v>39</v>
      </c>
    </row>
    <row r="8" spans="1:15" x14ac:dyDescent="0.25">
      <c r="A8" s="9"/>
    </row>
    <row r="9" spans="1:15" x14ac:dyDescent="0.25">
      <c r="A9" s="10" t="s">
        <v>29</v>
      </c>
    </row>
    <row r="10" spans="1:15" ht="25.5" customHeight="1" x14ac:dyDescent="0.25">
      <c r="A10" s="43" t="s">
        <v>28</v>
      </c>
      <c r="B10" s="43"/>
      <c r="C10" s="11"/>
      <c r="E10" s="12" t="s">
        <v>21</v>
      </c>
      <c r="F10" s="48"/>
      <c r="G10" s="49"/>
      <c r="K10" s="13" t="s">
        <v>16</v>
      </c>
      <c r="L10" s="50"/>
      <c r="M10" s="51"/>
      <c r="N10" s="52"/>
    </row>
    <row r="11" spans="1:15" ht="15.75" thickBot="1" x14ac:dyDescent="0.3">
      <c r="A11" s="11"/>
      <c r="B11" s="26"/>
      <c r="C11" s="11"/>
      <c r="E11" s="14"/>
      <c r="F11" s="14"/>
      <c r="G11" s="14"/>
      <c r="K11" s="15"/>
      <c r="L11" s="16"/>
      <c r="M11" s="16"/>
      <c r="N11" s="16"/>
    </row>
    <row r="12" spans="1:15" ht="30.75" customHeight="1" thickBot="1" x14ac:dyDescent="0.3">
      <c r="A12" s="63" t="s">
        <v>26</v>
      </c>
      <c r="B12" s="64"/>
      <c r="C12" s="17"/>
      <c r="D12" s="45" t="s">
        <v>17</v>
      </c>
      <c r="E12" s="46"/>
      <c r="F12" s="46"/>
      <c r="G12" s="47"/>
      <c r="H12" s="5"/>
      <c r="I12" s="27"/>
      <c r="J12" s="27"/>
      <c r="K12" s="15"/>
    </row>
    <row r="13" spans="1:15" ht="15.75" thickBot="1" x14ac:dyDescent="0.3">
      <c r="A13" s="65"/>
      <c r="B13" s="66"/>
      <c r="C13" s="17"/>
      <c r="D13" s="16"/>
      <c r="E13" s="14"/>
      <c r="F13" s="14"/>
      <c r="G13" s="14"/>
      <c r="K13" s="15"/>
    </row>
    <row r="14" spans="1:15" ht="30" customHeight="1" thickBot="1" x14ac:dyDescent="0.3">
      <c r="A14" s="65"/>
      <c r="B14" s="66"/>
      <c r="C14" s="17"/>
      <c r="D14" s="45" t="s">
        <v>18</v>
      </c>
      <c r="E14" s="46"/>
      <c r="F14" s="46"/>
      <c r="G14" s="47"/>
      <c r="H14" s="5"/>
      <c r="I14" s="27"/>
      <c r="J14" s="27"/>
      <c r="K14" s="15"/>
    </row>
    <row r="15" spans="1:15" ht="18.75" customHeight="1" thickBot="1" x14ac:dyDescent="0.3">
      <c r="A15" s="65"/>
      <c r="B15" s="66"/>
      <c r="C15" s="17"/>
      <c r="E15" s="14"/>
      <c r="F15" s="14"/>
      <c r="G15" s="14"/>
      <c r="K15" s="15"/>
    </row>
    <row r="16" spans="1:15" ht="24" customHeight="1" thickBot="1" x14ac:dyDescent="0.3">
      <c r="A16" s="67"/>
      <c r="B16" s="68"/>
      <c r="C16" s="17"/>
      <c r="D16" s="45" t="s">
        <v>22</v>
      </c>
      <c r="E16" s="46"/>
      <c r="F16" s="46"/>
      <c r="G16" s="47"/>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s="36" customFormat="1" ht="110.25" customHeight="1" x14ac:dyDescent="0.25">
      <c r="A20" s="76">
        <v>1</v>
      </c>
      <c r="B20" s="30" t="s">
        <v>45</v>
      </c>
      <c r="C20" s="31"/>
      <c r="D20" s="28">
        <v>1</v>
      </c>
      <c r="E20" s="29" t="s">
        <v>46</v>
      </c>
      <c r="F20" s="32"/>
      <c r="G20" s="33">
        <v>0</v>
      </c>
      <c r="H20" s="34">
        <f t="shared" ref="H20" si="0">+ROUND(F20*G20,0)</f>
        <v>0</v>
      </c>
      <c r="I20" s="33">
        <v>0</v>
      </c>
      <c r="J20" s="34">
        <f t="shared" ref="J20" si="1">ROUND(F20*I20,0)</f>
        <v>0</v>
      </c>
      <c r="K20" s="34">
        <f t="shared" ref="K20" si="2">ROUND(F20+H20+J20,0)</f>
        <v>0</v>
      </c>
      <c r="L20" s="34">
        <f>ROUND(F20*D20,0)</f>
        <v>0</v>
      </c>
      <c r="M20" s="34">
        <f>ROUND(L20*G20,0)</f>
        <v>0</v>
      </c>
      <c r="N20" s="34">
        <f t="shared" ref="N20" si="3">ROUND(L20*I20,0)</f>
        <v>0</v>
      </c>
      <c r="O20" s="35">
        <f t="shared" ref="O20" si="4">ROUND(L20+N20+M20,0)</f>
        <v>0</v>
      </c>
    </row>
    <row r="21" spans="1:15" s="36" customFormat="1" ht="56.25" customHeight="1" x14ac:dyDescent="0.25">
      <c r="A21" s="76">
        <v>2</v>
      </c>
      <c r="B21" s="75" t="s">
        <v>47</v>
      </c>
      <c r="C21" s="31"/>
      <c r="D21" s="28">
        <v>1</v>
      </c>
      <c r="E21" s="29" t="s">
        <v>46</v>
      </c>
      <c r="F21" s="32"/>
      <c r="G21" s="33">
        <v>0</v>
      </c>
      <c r="H21" s="34">
        <f t="shared" ref="H21:H27" si="5">+ROUND(F21*G21,0)</f>
        <v>0</v>
      </c>
      <c r="I21" s="33">
        <v>0</v>
      </c>
      <c r="J21" s="34">
        <f t="shared" ref="J21:J27" si="6">ROUND(F21*I21,0)</f>
        <v>0</v>
      </c>
      <c r="K21" s="34">
        <f t="shared" ref="K21:K27" si="7">ROUND(F21+H21+J21,0)</f>
        <v>0</v>
      </c>
      <c r="L21" s="34">
        <f t="shared" ref="L21:L27" si="8">ROUND(F21*D21,0)</f>
        <v>0</v>
      </c>
      <c r="M21" s="34">
        <f t="shared" ref="M21:M27" si="9">ROUND(L21*G21,0)</f>
        <v>0</v>
      </c>
      <c r="N21" s="34">
        <f t="shared" ref="N21:N27" si="10">ROUND(L21*I21,0)</f>
        <v>0</v>
      </c>
      <c r="O21" s="35">
        <f t="shared" ref="O21:O27" si="11">ROUND(L21+N21+M21,0)</f>
        <v>0</v>
      </c>
    </row>
    <row r="22" spans="1:15" s="36" customFormat="1" ht="101.25" customHeight="1" x14ac:dyDescent="0.25">
      <c r="A22" s="76">
        <v>3</v>
      </c>
      <c r="B22" s="75" t="s">
        <v>48</v>
      </c>
      <c r="C22" s="31"/>
      <c r="D22" s="28">
        <v>1</v>
      </c>
      <c r="E22" s="29" t="s">
        <v>55</v>
      </c>
      <c r="F22" s="32"/>
      <c r="G22" s="33">
        <v>0</v>
      </c>
      <c r="H22" s="34">
        <f t="shared" si="5"/>
        <v>0</v>
      </c>
      <c r="I22" s="33">
        <v>0</v>
      </c>
      <c r="J22" s="34">
        <f t="shared" si="6"/>
        <v>0</v>
      </c>
      <c r="K22" s="34">
        <f t="shared" si="7"/>
        <v>0</v>
      </c>
      <c r="L22" s="34">
        <f t="shared" si="8"/>
        <v>0</v>
      </c>
      <c r="M22" s="34">
        <f t="shared" si="9"/>
        <v>0</v>
      </c>
      <c r="N22" s="34">
        <f t="shared" si="10"/>
        <v>0</v>
      </c>
      <c r="O22" s="35">
        <f t="shared" si="11"/>
        <v>0</v>
      </c>
    </row>
    <row r="23" spans="1:15" s="36" customFormat="1" ht="56.25" customHeight="1" x14ac:dyDescent="0.25">
      <c r="A23" s="76">
        <v>4</v>
      </c>
      <c r="B23" s="75" t="s">
        <v>49</v>
      </c>
      <c r="C23" s="31"/>
      <c r="D23" s="28">
        <v>1</v>
      </c>
      <c r="E23" s="29" t="s">
        <v>46</v>
      </c>
      <c r="F23" s="32"/>
      <c r="G23" s="33">
        <v>0</v>
      </c>
      <c r="H23" s="34">
        <f t="shared" si="5"/>
        <v>0</v>
      </c>
      <c r="I23" s="33">
        <v>0</v>
      </c>
      <c r="J23" s="34">
        <f t="shared" si="6"/>
        <v>0</v>
      </c>
      <c r="K23" s="34">
        <f t="shared" si="7"/>
        <v>0</v>
      </c>
      <c r="L23" s="34">
        <f t="shared" si="8"/>
        <v>0</v>
      </c>
      <c r="M23" s="34">
        <f t="shared" si="9"/>
        <v>0</v>
      </c>
      <c r="N23" s="34">
        <f t="shared" si="10"/>
        <v>0</v>
      </c>
      <c r="O23" s="35">
        <f t="shared" si="11"/>
        <v>0</v>
      </c>
    </row>
    <row r="24" spans="1:15" s="36" customFormat="1" ht="43.5" customHeight="1" x14ac:dyDescent="0.25">
      <c r="A24" s="76">
        <v>5</v>
      </c>
      <c r="B24" s="30" t="s">
        <v>50</v>
      </c>
      <c r="C24" s="31"/>
      <c r="D24" s="28">
        <v>1</v>
      </c>
      <c r="E24" s="29" t="s">
        <v>46</v>
      </c>
      <c r="F24" s="32"/>
      <c r="G24" s="33">
        <v>0</v>
      </c>
      <c r="H24" s="34">
        <f t="shared" si="5"/>
        <v>0</v>
      </c>
      <c r="I24" s="33">
        <v>0</v>
      </c>
      <c r="J24" s="34">
        <f t="shared" si="6"/>
        <v>0</v>
      </c>
      <c r="K24" s="34">
        <f t="shared" si="7"/>
        <v>0</v>
      </c>
      <c r="L24" s="34">
        <f t="shared" si="8"/>
        <v>0</v>
      </c>
      <c r="M24" s="34">
        <f t="shared" si="9"/>
        <v>0</v>
      </c>
      <c r="N24" s="34">
        <f t="shared" si="10"/>
        <v>0</v>
      </c>
      <c r="O24" s="35">
        <f t="shared" si="11"/>
        <v>0</v>
      </c>
    </row>
    <row r="25" spans="1:15" s="36" customFormat="1" ht="56.25" customHeight="1" x14ac:dyDescent="0.25">
      <c r="A25" s="76">
        <v>6</v>
      </c>
      <c r="B25" s="30" t="s">
        <v>51</v>
      </c>
      <c r="C25" s="31"/>
      <c r="D25" s="28">
        <v>1</v>
      </c>
      <c r="E25" s="29" t="s">
        <v>46</v>
      </c>
      <c r="F25" s="32"/>
      <c r="G25" s="33">
        <v>0</v>
      </c>
      <c r="H25" s="34">
        <f t="shared" si="5"/>
        <v>0</v>
      </c>
      <c r="I25" s="33">
        <v>0</v>
      </c>
      <c r="J25" s="34">
        <f t="shared" si="6"/>
        <v>0</v>
      </c>
      <c r="K25" s="34">
        <f t="shared" si="7"/>
        <v>0</v>
      </c>
      <c r="L25" s="34">
        <f t="shared" si="8"/>
        <v>0</v>
      </c>
      <c r="M25" s="34">
        <f t="shared" si="9"/>
        <v>0</v>
      </c>
      <c r="N25" s="34">
        <f t="shared" si="10"/>
        <v>0</v>
      </c>
      <c r="O25" s="35">
        <f t="shared" si="11"/>
        <v>0</v>
      </c>
    </row>
    <row r="26" spans="1:15" s="36" customFormat="1" ht="69.75" customHeight="1" x14ac:dyDescent="0.25">
      <c r="A26" s="76">
        <v>7</v>
      </c>
      <c r="B26" s="30" t="s">
        <v>52</v>
      </c>
      <c r="C26" s="31"/>
      <c r="D26" s="28">
        <v>1</v>
      </c>
      <c r="E26" s="29" t="s">
        <v>53</v>
      </c>
      <c r="F26" s="32"/>
      <c r="G26" s="33">
        <v>0</v>
      </c>
      <c r="H26" s="34">
        <f t="shared" ref="H26:H27" si="12">+ROUND(F26*G26,0)</f>
        <v>0</v>
      </c>
      <c r="I26" s="33">
        <v>0</v>
      </c>
      <c r="J26" s="34">
        <f t="shared" ref="J26:J27" si="13">ROUND(F26*I26,0)</f>
        <v>0</v>
      </c>
      <c r="K26" s="34">
        <f t="shared" ref="K26:K27" si="14">ROUND(F26+H26+J26,0)</f>
        <v>0</v>
      </c>
      <c r="L26" s="34">
        <f t="shared" ref="L26:L27" si="15">ROUND(F26*D26,0)</f>
        <v>0</v>
      </c>
      <c r="M26" s="34">
        <f t="shared" ref="M26:M27" si="16">ROUND(L26*G26,0)</f>
        <v>0</v>
      </c>
      <c r="N26" s="34">
        <f t="shared" ref="N26:N27" si="17">ROUND(L26*I26,0)</f>
        <v>0</v>
      </c>
      <c r="O26" s="35">
        <f t="shared" ref="O26:O27" si="18">ROUND(L26+N26+M26,0)</f>
        <v>0</v>
      </c>
    </row>
    <row r="27" spans="1:15" s="79" customFormat="1" ht="56.25" customHeight="1" x14ac:dyDescent="0.25">
      <c r="A27" s="76">
        <v>8</v>
      </c>
      <c r="B27" s="75" t="s">
        <v>54</v>
      </c>
      <c r="C27" s="31"/>
      <c r="D27" s="28">
        <v>1</v>
      </c>
      <c r="E27" s="29" t="s">
        <v>43</v>
      </c>
      <c r="F27" s="77"/>
      <c r="G27" s="78">
        <v>0</v>
      </c>
      <c r="H27" s="34">
        <f t="shared" si="12"/>
        <v>0</v>
      </c>
      <c r="I27" s="33">
        <v>0</v>
      </c>
      <c r="J27" s="34">
        <f t="shared" si="13"/>
        <v>0</v>
      </c>
      <c r="K27" s="34">
        <f t="shared" si="14"/>
        <v>0</v>
      </c>
      <c r="L27" s="34">
        <f t="shared" si="15"/>
        <v>0</v>
      </c>
      <c r="M27" s="34">
        <f t="shared" si="16"/>
        <v>0</v>
      </c>
      <c r="N27" s="34">
        <f t="shared" si="17"/>
        <v>0</v>
      </c>
      <c r="O27" s="35">
        <f t="shared" si="18"/>
        <v>0</v>
      </c>
    </row>
    <row r="28" spans="1:15" s="21" customFormat="1" ht="42" customHeight="1" thickBot="1" x14ac:dyDescent="0.25">
      <c r="A28" s="17"/>
      <c r="B28" s="55"/>
      <c r="C28" s="55"/>
      <c r="D28" s="55"/>
      <c r="E28" s="55"/>
      <c r="F28" s="55"/>
      <c r="G28" s="55"/>
      <c r="H28" s="55"/>
      <c r="I28" s="55"/>
      <c r="J28" s="55"/>
      <c r="K28" s="55"/>
      <c r="L28" s="55"/>
      <c r="M28" s="56" t="s">
        <v>35</v>
      </c>
      <c r="N28" s="56"/>
      <c r="O28" s="24">
        <f>SUMIF(G:G,0%,L:L)</f>
        <v>0</v>
      </c>
    </row>
    <row r="29" spans="1:15" s="21" customFormat="1" ht="39" customHeight="1" thickBot="1" x14ac:dyDescent="0.25">
      <c r="A29" s="41" t="s">
        <v>24</v>
      </c>
      <c r="B29" s="42"/>
      <c r="C29" s="42"/>
      <c r="D29" s="42"/>
      <c r="E29" s="42"/>
      <c r="F29" s="42"/>
      <c r="G29" s="42"/>
      <c r="H29" s="42"/>
      <c r="I29" s="42"/>
      <c r="J29" s="42"/>
      <c r="K29" s="42"/>
      <c r="L29" s="42"/>
      <c r="M29" s="57" t="s">
        <v>10</v>
      </c>
      <c r="N29" s="57"/>
      <c r="O29" s="2">
        <f>SUMIF(G:G,5%,L:L)</f>
        <v>0</v>
      </c>
    </row>
    <row r="30" spans="1:15" s="21" customFormat="1" ht="30" customHeight="1" x14ac:dyDescent="0.2">
      <c r="A30" s="37" t="s">
        <v>42</v>
      </c>
      <c r="B30" s="38"/>
      <c r="C30" s="38"/>
      <c r="D30" s="38"/>
      <c r="E30" s="38"/>
      <c r="F30" s="38"/>
      <c r="G30" s="38"/>
      <c r="H30" s="38"/>
      <c r="I30" s="38"/>
      <c r="J30" s="38"/>
      <c r="K30" s="38"/>
      <c r="L30" s="39"/>
      <c r="M30" s="57" t="s">
        <v>11</v>
      </c>
      <c r="N30" s="57"/>
      <c r="O30" s="2">
        <f>SUMIF(G:G,19%,L:L)</f>
        <v>0</v>
      </c>
    </row>
    <row r="31" spans="1:15" s="21" customFormat="1" ht="30" customHeight="1" x14ac:dyDescent="0.2">
      <c r="A31" s="40"/>
      <c r="B31" s="40"/>
      <c r="C31" s="40"/>
      <c r="D31" s="40"/>
      <c r="E31" s="40"/>
      <c r="F31" s="40"/>
      <c r="G31" s="40"/>
      <c r="H31" s="40"/>
      <c r="I31" s="40"/>
      <c r="J31" s="40"/>
      <c r="K31" s="40"/>
      <c r="L31" s="40"/>
      <c r="M31" s="58" t="s">
        <v>7</v>
      </c>
      <c r="N31" s="59"/>
      <c r="O31" s="3">
        <f>SUM(O28:O30)</f>
        <v>0</v>
      </c>
    </row>
    <row r="32" spans="1:15" s="21" customFormat="1" ht="30" customHeight="1" x14ac:dyDescent="0.2">
      <c r="A32" s="40"/>
      <c r="B32" s="40"/>
      <c r="C32" s="40"/>
      <c r="D32" s="40"/>
      <c r="E32" s="40"/>
      <c r="F32" s="40"/>
      <c r="G32" s="40"/>
      <c r="H32" s="40"/>
      <c r="I32" s="40"/>
      <c r="J32" s="40"/>
      <c r="K32" s="40"/>
      <c r="L32" s="40"/>
      <c r="M32" s="60" t="s">
        <v>12</v>
      </c>
      <c r="N32" s="61"/>
      <c r="O32" s="4">
        <f>ROUND(O29*5%,0)</f>
        <v>0</v>
      </c>
    </row>
    <row r="33" spans="1:15" s="21" customFormat="1" ht="30" customHeight="1" x14ac:dyDescent="0.2">
      <c r="A33" s="40"/>
      <c r="B33" s="40"/>
      <c r="C33" s="40"/>
      <c r="D33" s="40"/>
      <c r="E33" s="40"/>
      <c r="F33" s="40"/>
      <c r="G33" s="40"/>
      <c r="H33" s="40"/>
      <c r="I33" s="40"/>
      <c r="J33" s="40"/>
      <c r="K33" s="40"/>
      <c r="L33" s="40"/>
      <c r="M33" s="60" t="s">
        <v>13</v>
      </c>
      <c r="N33" s="61"/>
      <c r="O33" s="2">
        <f>ROUND(O30*19%,0)</f>
        <v>0</v>
      </c>
    </row>
    <row r="34" spans="1:15" s="21" customFormat="1" ht="30" customHeight="1" x14ac:dyDescent="0.2">
      <c r="A34" s="40"/>
      <c r="B34" s="40"/>
      <c r="C34" s="40"/>
      <c r="D34" s="40"/>
      <c r="E34" s="40"/>
      <c r="F34" s="40"/>
      <c r="G34" s="40"/>
      <c r="H34" s="40"/>
      <c r="I34" s="40"/>
      <c r="J34" s="40"/>
      <c r="K34" s="40"/>
      <c r="L34" s="40"/>
      <c r="M34" s="58" t="s">
        <v>14</v>
      </c>
      <c r="N34" s="59"/>
      <c r="O34" s="3">
        <f>SUM(O32:O33)</f>
        <v>0</v>
      </c>
    </row>
    <row r="35" spans="1:15" s="21" customFormat="1" ht="30" customHeight="1" x14ac:dyDescent="0.2">
      <c r="A35" s="40"/>
      <c r="B35" s="40"/>
      <c r="C35" s="40"/>
      <c r="D35" s="40"/>
      <c r="E35" s="40"/>
      <c r="F35" s="40"/>
      <c r="G35" s="40"/>
      <c r="H35" s="40"/>
      <c r="I35" s="40"/>
      <c r="J35" s="40"/>
      <c r="K35" s="40"/>
      <c r="L35" s="40"/>
      <c r="M35" s="72" t="s">
        <v>33</v>
      </c>
      <c r="N35" s="73"/>
      <c r="O35" s="2">
        <f>SUMIF(I:I,8%,N:N)</f>
        <v>0</v>
      </c>
    </row>
    <row r="36" spans="1:15" s="21" customFormat="1" ht="37.5" customHeight="1" x14ac:dyDescent="0.2">
      <c r="A36" s="40"/>
      <c r="B36" s="40"/>
      <c r="C36" s="40"/>
      <c r="D36" s="40"/>
      <c r="E36" s="40"/>
      <c r="F36" s="40"/>
      <c r="G36" s="40"/>
      <c r="H36" s="40"/>
      <c r="I36" s="40"/>
      <c r="J36" s="40"/>
      <c r="K36" s="40"/>
      <c r="L36" s="40"/>
      <c r="M36" s="70" t="s">
        <v>32</v>
      </c>
      <c r="N36" s="71"/>
      <c r="O36" s="3">
        <f>SUM(O35)</f>
        <v>0</v>
      </c>
    </row>
    <row r="37" spans="1:15" s="21" customFormat="1" ht="44.25" customHeight="1" x14ac:dyDescent="0.2">
      <c r="A37" s="40"/>
      <c r="B37" s="40"/>
      <c r="C37" s="40"/>
      <c r="D37" s="40"/>
      <c r="E37" s="40"/>
      <c r="F37" s="40"/>
      <c r="G37" s="40"/>
      <c r="H37" s="40"/>
      <c r="I37" s="40"/>
      <c r="J37" s="40"/>
      <c r="K37" s="40"/>
      <c r="L37" s="40"/>
      <c r="M37" s="70" t="s">
        <v>15</v>
      </c>
      <c r="N37" s="71"/>
      <c r="O37" s="3">
        <f>+O31+O34+O36</f>
        <v>0</v>
      </c>
    </row>
    <row r="41" spans="1:15" x14ac:dyDescent="0.25">
      <c r="B41" s="53"/>
      <c r="C41" s="53"/>
    </row>
    <row r="42" spans="1:15" ht="15.75" thickBot="1" x14ac:dyDescent="0.3">
      <c r="B42" s="54"/>
      <c r="C42" s="54"/>
    </row>
    <row r="43" spans="1:15" x14ac:dyDescent="0.25">
      <c r="B43" s="44" t="s">
        <v>20</v>
      </c>
      <c r="C43" s="44"/>
    </row>
    <row r="45" spans="1:15" x14ac:dyDescent="0.25">
      <c r="A45" s="22" t="s">
        <v>44</v>
      </c>
    </row>
  </sheetData>
  <sheetProtection selectLockedCells="1"/>
  <mergeCells count="30">
    <mergeCell ref="M34:N34"/>
    <mergeCell ref="M37:N37"/>
    <mergeCell ref="M35:N35"/>
    <mergeCell ref="M36:N36"/>
    <mergeCell ref="N2:O2"/>
    <mergeCell ref="N3:O3"/>
    <mergeCell ref="N4:O4"/>
    <mergeCell ref="N5:O5"/>
    <mergeCell ref="A2:A5"/>
    <mergeCell ref="D12:G12"/>
    <mergeCell ref="A12:B16"/>
    <mergeCell ref="B2:M2"/>
    <mergeCell ref="B3:M3"/>
    <mergeCell ref="B4:M5"/>
    <mergeCell ref="A30:L37"/>
    <mergeCell ref="A29:L29"/>
    <mergeCell ref="A10:B10"/>
    <mergeCell ref="B43:C43"/>
    <mergeCell ref="D14:G14"/>
    <mergeCell ref="D16:G16"/>
    <mergeCell ref="F10:G10"/>
    <mergeCell ref="L10:N10"/>
    <mergeCell ref="B41:C42"/>
    <mergeCell ref="B28:L28"/>
    <mergeCell ref="M28:N28"/>
    <mergeCell ref="M29:N29"/>
    <mergeCell ref="M30:N30"/>
    <mergeCell ref="M31:N31"/>
    <mergeCell ref="M32:N32"/>
    <mergeCell ref="M33:N33"/>
  </mergeCells>
  <dataValidations count="1">
    <dataValidation type="whole" allowBlank="1" showInputMessage="1" showErrorMessage="1" sqref="F20:F27">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G20:G27</xm:sqref>
        </x14:dataValidation>
        <x14:dataValidation type="list" allowBlank="1" showInputMessage="1" showErrorMessage="1">
          <x14:formula1>
            <xm:f>Hoja2!$F$7:$F$8</xm:f>
          </x14:formula1>
          <xm:sqref>I20:I27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metadata/properties"/>
    <ds:schemaRef ds:uri="http://schemas.openxmlformats.org/package/2006/metadata/core-properties"/>
    <ds:schemaRef ds:uri="http://purl.org/dc/terms/"/>
    <ds:schemaRef ds:uri="39f7a895-868e-4739-ab10-589c64175fbd"/>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2023-05-05T22:58:15Z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