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STRIDMOLINA\Downloads\CONTRATACIÓN\F-CD-110 DE 2023 MANTENIMIENTO Y CALIBRACIÓN BÁSCULAS INALÁMBRICAS\PUBLICACIÒN\"/>
    </mc:Choice>
  </mc:AlternateContent>
  <bookViews>
    <workbookView xWindow="0" yWindow="0" windowWidth="11865" windowHeight="4125"/>
  </bookViews>
  <sheets>
    <sheet name="Hoja1" sheetId="1" r:id="rId1"/>
    <sheet name="Hoja2" sheetId="2" state="hidden" r:id="rId2"/>
  </sheets>
  <definedNames>
    <definedName name="_xlnm.Print_Area" localSheetId="0">Hoja1!$A$1:$O$47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K21" i="1"/>
  <c r="L21" i="1"/>
  <c r="N21" i="1" s="1"/>
  <c r="O21" i="1" s="1"/>
  <c r="M21" i="1"/>
  <c r="J22" i="1"/>
  <c r="K22" i="1" s="1"/>
  <c r="L22" i="1"/>
  <c r="N22" i="1" s="1"/>
  <c r="M22" i="1"/>
  <c r="J23" i="1"/>
  <c r="K23" i="1"/>
  <c r="L23" i="1"/>
  <c r="M23" i="1" s="1"/>
  <c r="J24" i="1"/>
  <c r="L24" i="1"/>
  <c r="N24" i="1" s="1"/>
  <c r="J25" i="1"/>
  <c r="K25" i="1"/>
  <c r="L25" i="1"/>
  <c r="M25" i="1"/>
  <c r="N25" i="1"/>
  <c r="O25" i="1"/>
  <c r="J26" i="1"/>
  <c r="L26" i="1"/>
  <c r="N26" i="1" s="1"/>
  <c r="M26" i="1"/>
  <c r="J27" i="1"/>
  <c r="L27" i="1"/>
  <c r="M27" i="1" s="1"/>
  <c r="O27" i="1" s="1"/>
  <c r="N27" i="1"/>
  <c r="J28" i="1"/>
  <c r="K28" i="1" s="1"/>
  <c r="L28" i="1"/>
  <c r="N28" i="1" s="1"/>
  <c r="M28" i="1"/>
  <c r="H21" i="1"/>
  <c r="H22" i="1"/>
  <c r="H23" i="1"/>
  <c r="H24" i="1"/>
  <c r="H25" i="1"/>
  <c r="H26" i="1"/>
  <c r="H27" i="1"/>
  <c r="K27" i="1" s="1"/>
  <c r="H28" i="1"/>
  <c r="M24" i="1" l="1"/>
  <c r="O24" i="1" s="1"/>
  <c r="K24" i="1"/>
  <c r="N23" i="1"/>
  <c r="O23" i="1" s="1"/>
  <c r="K26" i="1"/>
  <c r="O28" i="1"/>
  <c r="O26" i="1"/>
  <c r="O22" i="1"/>
  <c r="H20" i="1"/>
  <c r="L29" i="1"/>
  <c r="N29" i="1" s="1"/>
  <c r="J29" i="1"/>
  <c r="H29" i="1"/>
  <c r="K29" i="1" l="1"/>
  <c r="M29" i="1"/>
  <c r="O29" i="1" s="1"/>
  <c r="J20" i="1"/>
  <c r="L20" i="1"/>
  <c r="M20" i="1" s="1"/>
  <c r="O31" i="1"/>
  <c r="O34" i="1" s="1"/>
  <c r="N20" i="1" l="1"/>
  <c r="O20" i="1" s="1"/>
  <c r="K20" i="1"/>
  <c r="O37" i="1"/>
  <c r="O30" i="1"/>
  <c r="O38" i="1" l="1"/>
  <c r="O32" i="1" l="1"/>
  <c r="O35" i="1" l="1"/>
  <c r="O36" i="1" s="1"/>
  <c r="O33" i="1"/>
  <c r="O39"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<sst xmlns="http://schemas.openxmlformats.org/spreadsheetml/2006/main" count="66" uniqueCount="56">
  <si>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</si>
  <si>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</si>
  <si>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</si>
  <si>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</si>
  <si>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</si>
  <si>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</si>
  <si>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</si>
  <si>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</si>
  <si>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</si>
  <si>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</si>
  <si>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</si>
  <si>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</si>
  <si>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</si>
  <si>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</si>
  <si>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</si>
  <si>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</si>
  <si>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</si>
  <si>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</si>
  <si>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</si>
  <si>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</si>
  <si>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</si>
  <si>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</si>
  <si>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</si>
  <si>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</si>
  <si>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</si>
  <si>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</si>
  <si>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</si>
  <si>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</si>
  <si>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</si>
  <si>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</si>
  <si>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</si>
  <si>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</si>
  <si>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</si>
  <si>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</si>
  <si>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</si>
  <si>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</si>
  <si>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</si>
  <si>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</si>
  <si>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</si>
  <si>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</si>
  <si>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</si>
  <si>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</si>
  <si>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</si>
  <si>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</si>
  <si>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Calibración de instrumento de pesaje de funcionamiento no
automático
capacidad: 600 kg
división de escala: 100 g
Fusagasugá Cundinamarca</t>
  </si>
  <si>
    <t>UNIDAD</t>
  </si>
  <si>
    <t>Calibración de instrumento de pesaje de funcionamiento no
automático
capacidad: 600 kg
división de escala: 100 g
Girardot Cundinamarca</t>
  </si>
  <si>
    <t>Calibración de instrumento de pesaje de funcionamiento no
automático
capacidad: 600 kg
división de escala: 100 g
Facatativá</t>
  </si>
  <si>
    <t>Calibración de instrumento de pesaje de funcionamiento no
automático
capacidad: 600 kg
división de escala: 100 g
U.A. El Vergel /Facatativá</t>
  </si>
  <si>
    <t>Calibración de instrumento de pesaje de funcionamiento no
automático
capacidad: 600 kg
división de escala: 100 g
Soacha</t>
  </si>
  <si>
    <t>Calibración de instrumento de pesaje de funcionamiento no
automático
capacidad: 600 kg
división de escala: 100 g
Bogotá</t>
  </si>
  <si>
    <t>Calibración de instrumento de pesaje de funcionamiento no
automático
capacidad: 600 kg
división de escala: 100 g
Ubaté</t>
  </si>
  <si>
    <t>Calibración de instrumento de pesaje de funcionamiento no
automático
capacidad: 600 kg
división de escala: 100 g
Chía</t>
  </si>
  <si>
    <t>Calibración de instrumento de pesaje de funcionamiento no
automático
capacidad: 600 kg
división de escala: 100 g
Zipaquirá</t>
  </si>
  <si>
    <t>Servicios Mantenimiento Preventivo instrumento de pesaje de
funcionamiento no automático
Capacidad: 600 kg
Un total de 12 distribuidos así:
Fusagasugá (3)
Girardot (1)
Facatativá (2)
Soacha (1)
Ubaté (2)
Chía (1)
Zipaquirá (1)
Bogotá (1)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</si>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</sst>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3" fontId="1" fillId="2" borderId="0" xfId="0" applyNumberFormat="1" applyFont="1" applyFill="1" applyProtection="1">
      <protection hidden="1"/>
    </xf>
    <xf numFmtId="0" fontId="1" fillId="2" borderId="0" xfId="0" applyFont="1" applyFill="1" applyProtection="1">
      <protection locked="0"/>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tabSelected="1" zoomScale="70" zoomScaleNormal="70" zoomScaleSheetLayoutView="70" zoomScalePageLayoutView="55" workbookViewId="0">
      <selection activeCell="C21" sqref="C21"/>
    </sheetView>
  </sheetViews>
  <sheetFormatPr baseColWidth="10" defaultColWidth="11.42578125" defaultRowHeight="15" x14ac:dyDescent="0.25"/>
  <cols>
    <col min="1" max="1" width="11.140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8" t="s">
        <v>26</v>
      </c>
      <c r="B12" s="49"/>
      <c r="C12" s="19"/>
      <c r="D12" s="45" t="s">
        <v>17</v>
      </c>
      <c r="E12" s="46"/>
      <c r="F12" s="46"/>
      <c r="G12" s="47"/>
      <c r="H12" s="7"/>
      <c r="I12" s="29"/>
      <c r="J12" s="29"/>
      <c r="K12" s="17"/>
    </row>
    <row r="13" spans="1:15" ht="15.75" thickBot="1" x14ac:dyDescent="0.3">
      <c r="A13" s="50"/>
      <c r="B13" s="51"/>
      <c r="C13" s="19"/>
      <c r="D13" s="20"/>
      <c r="E13" s="16"/>
      <c r="F13" s="16"/>
      <c r="G13" s="16"/>
      <c r="K13" s="17"/>
    </row>
    <row r="14" spans="1:15" ht="30" customHeight="1" thickBot="1" x14ac:dyDescent="0.3">
      <c r="A14" s="50"/>
      <c r="B14" s="51"/>
      <c r="C14" s="19"/>
      <c r="D14" s="45" t="s">
        <v>18</v>
      </c>
      <c r="E14" s="46"/>
      <c r="F14" s="46"/>
      <c r="G14" s="47"/>
      <c r="H14" s="7"/>
      <c r="I14" s="29"/>
      <c r="J14" s="29"/>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93.75" customHeight="1" x14ac:dyDescent="0.25">
      <c r="A20" s="31">
        <v>1</v>
      </c>
      <c r="B20" s="24" t="s">
        <v>44</v>
      </c>
      <c r="C20" s="32"/>
      <c r="D20" s="25">
        <v>3</v>
      </c>
      <c r="E20" s="33" t="s">
        <v>45</v>
      </c>
      <c r="F20" s="36"/>
      <c r="G20" s="28"/>
      <c r="H20" s="1">
        <f>+ROUND(F20*G20,0)</f>
        <v>0</v>
      </c>
      <c r="I20" s="28"/>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93.75" customHeight="1" x14ac:dyDescent="0.25">
      <c r="A21" s="31">
        <v>2</v>
      </c>
      <c r="B21" s="24" t="s">
        <v>46</v>
      </c>
      <c r="C21" s="32"/>
      <c r="D21" s="25">
        <v>1</v>
      </c>
      <c r="E21" s="33" t="s">
        <v>45</v>
      </c>
      <c r="F21" s="36"/>
      <c r="G21" s="28"/>
      <c r="H21" s="1">
        <f t="shared" ref="H21:H28" si="6">+ROUND(F21*G21,0)</f>
        <v>0</v>
      </c>
      <c r="I21" s="28"/>
      <c r="J21" s="1">
        <f t="shared" ref="J21:J28" si="7">ROUND(F21*I21,0)</f>
        <v>0</v>
      </c>
      <c r="K21" s="1">
        <f t="shared" ref="K21:K28" si="8">ROUND(F21+H21+J21,0)</f>
        <v>0</v>
      </c>
      <c r="L21" s="1">
        <f t="shared" ref="L21:L28" si="9">ROUND(F21*D21,0)</f>
        <v>0</v>
      </c>
      <c r="M21" s="1">
        <f t="shared" ref="M21:M28" si="10">ROUND(L21*G21,0)</f>
        <v>0</v>
      </c>
      <c r="N21" s="1">
        <f t="shared" ref="N21:N28" si="11">ROUND(L21*I21,0)</f>
        <v>0</v>
      </c>
      <c r="O21" s="2">
        <f t="shared" ref="O21:O28" si="12">ROUND(L21+N21+M21,0)</f>
        <v>0</v>
      </c>
    </row>
    <row r="22" spans="1:15" s="23" customFormat="1" ht="93.75" customHeight="1" x14ac:dyDescent="0.25">
      <c r="A22" s="31">
        <v>3</v>
      </c>
      <c r="B22" s="24" t="s">
        <v>47</v>
      </c>
      <c r="C22" s="32"/>
      <c r="D22" s="25">
        <v>1</v>
      </c>
      <c r="E22" s="33" t="s">
        <v>45</v>
      </c>
      <c r="F22" s="36"/>
      <c r="G22" s="28"/>
      <c r="H22" s="1">
        <f t="shared" si="6"/>
        <v>0</v>
      </c>
      <c r="I22" s="28"/>
      <c r="J22" s="1">
        <f t="shared" si="7"/>
        <v>0</v>
      </c>
      <c r="K22" s="1">
        <f t="shared" si="8"/>
        <v>0</v>
      </c>
      <c r="L22" s="1">
        <f t="shared" si="9"/>
        <v>0</v>
      </c>
      <c r="M22" s="1">
        <f t="shared" si="10"/>
        <v>0</v>
      </c>
      <c r="N22" s="1">
        <f t="shared" si="11"/>
        <v>0</v>
      </c>
      <c r="O22" s="2">
        <f t="shared" si="12"/>
        <v>0</v>
      </c>
    </row>
    <row r="23" spans="1:15" s="23" customFormat="1" ht="93.75" customHeight="1" x14ac:dyDescent="0.25">
      <c r="A23" s="31">
        <v>4</v>
      </c>
      <c r="B23" s="24" t="s">
        <v>48</v>
      </c>
      <c r="C23" s="32" t="s">
        <v>55</v>
      </c>
      <c r="D23" s="25">
        <v>1</v>
      </c>
      <c r="E23" s="33" t="s">
        <v>45</v>
      </c>
      <c r="F23" s="36"/>
      <c r="G23" s="28"/>
      <c r="H23" s="1">
        <f t="shared" si="6"/>
        <v>0</v>
      </c>
      <c r="I23" s="28"/>
      <c r="J23" s="1">
        <f t="shared" si="7"/>
        <v>0</v>
      </c>
      <c r="K23" s="1">
        <f t="shared" si="8"/>
        <v>0</v>
      </c>
      <c r="L23" s="1">
        <f t="shared" si="9"/>
        <v>0</v>
      </c>
      <c r="M23" s="1">
        <f t="shared" si="10"/>
        <v>0</v>
      </c>
      <c r="N23" s="1">
        <f t="shared" si="11"/>
        <v>0</v>
      </c>
      <c r="O23" s="2">
        <f t="shared" si="12"/>
        <v>0</v>
      </c>
    </row>
    <row r="24" spans="1:15" s="23" customFormat="1" ht="93.75" customHeight="1" x14ac:dyDescent="0.25">
      <c r="A24" s="31">
        <v>5</v>
      </c>
      <c r="B24" s="24" t="s">
        <v>49</v>
      </c>
      <c r="C24" s="32"/>
      <c r="D24" s="25">
        <v>1</v>
      </c>
      <c r="E24" s="33" t="s">
        <v>45</v>
      </c>
      <c r="F24" s="36"/>
      <c r="G24" s="28"/>
      <c r="H24" s="1">
        <f t="shared" si="6"/>
        <v>0</v>
      </c>
      <c r="I24" s="28"/>
      <c r="J24" s="1">
        <f t="shared" si="7"/>
        <v>0</v>
      </c>
      <c r="K24" s="1">
        <f t="shared" si="8"/>
        <v>0</v>
      </c>
      <c r="L24" s="1">
        <f t="shared" si="9"/>
        <v>0</v>
      </c>
      <c r="M24" s="1">
        <f t="shared" si="10"/>
        <v>0</v>
      </c>
      <c r="N24" s="1">
        <f t="shared" si="11"/>
        <v>0</v>
      </c>
      <c r="O24" s="2">
        <f t="shared" si="12"/>
        <v>0</v>
      </c>
    </row>
    <row r="25" spans="1:15" s="23" customFormat="1" ht="93.75" customHeight="1" x14ac:dyDescent="0.25">
      <c r="A25" s="31">
        <v>6</v>
      </c>
      <c r="B25" s="24" t="s">
        <v>50</v>
      </c>
      <c r="C25" s="32"/>
      <c r="D25" s="25">
        <v>1</v>
      </c>
      <c r="E25" s="33" t="s">
        <v>45</v>
      </c>
      <c r="F25" s="36"/>
      <c r="G25" s="28"/>
      <c r="H25" s="1">
        <f t="shared" si="6"/>
        <v>0</v>
      </c>
      <c r="I25" s="28"/>
      <c r="J25" s="1">
        <f t="shared" si="7"/>
        <v>0</v>
      </c>
      <c r="K25" s="1">
        <f t="shared" si="8"/>
        <v>0</v>
      </c>
      <c r="L25" s="1">
        <f t="shared" si="9"/>
        <v>0</v>
      </c>
      <c r="M25" s="1">
        <f t="shared" si="10"/>
        <v>0</v>
      </c>
      <c r="N25" s="1">
        <f t="shared" si="11"/>
        <v>0</v>
      </c>
      <c r="O25" s="2">
        <f t="shared" si="12"/>
        <v>0</v>
      </c>
    </row>
    <row r="26" spans="1:15" s="23" customFormat="1" ht="93.75" customHeight="1" x14ac:dyDescent="0.25">
      <c r="A26" s="31">
        <v>7</v>
      </c>
      <c r="B26" s="24" t="s">
        <v>51</v>
      </c>
      <c r="C26" s="32"/>
      <c r="D26" s="25">
        <v>2</v>
      </c>
      <c r="E26" s="33" t="s">
        <v>45</v>
      </c>
      <c r="F26" s="36"/>
      <c r="G26" s="28"/>
      <c r="H26" s="1">
        <f t="shared" si="6"/>
        <v>0</v>
      </c>
      <c r="I26" s="28"/>
      <c r="J26" s="1">
        <f t="shared" si="7"/>
        <v>0</v>
      </c>
      <c r="K26" s="1">
        <f t="shared" si="8"/>
        <v>0</v>
      </c>
      <c r="L26" s="1">
        <f t="shared" si="9"/>
        <v>0</v>
      </c>
      <c r="M26" s="1">
        <f t="shared" si="10"/>
        <v>0</v>
      </c>
      <c r="N26" s="1">
        <f t="shared" si="11"/>
        <v>0</v>
      </c>
      <c r="O26" s="2">
        <f t="shared" si="12"/>
        <v>0</v>
      </c>
    </row>
    <row r="27" spans="1:15" s="23" customFormat="1" ht="93.75" customHeight="1" x14ac:dyDescent="0.25">
      <c r="A27" s="31">
        <v>8</v>
      </c>
      <c r="B27" s="24" t="s">
        <v>52</v>
      </c>
      <c r="C27" s="32"/>
      <c r="D27" s="25">
        <v>1</v>
      </c>
      <c r="E27" s="33" t="s">
        <v>45</v>
      </c>
      <c r="F27" s="36"/>
      <c r="G27" s="28"/>
      <c r="H27" s="1">
        <f t="shared" si="6"/>
        <v>0</v>
      </c>
      <c r="I27" s="28"/>
      <c r="J27" s="1">
        <f t="shared" si="7"/>
        <v>0</v>
      </c>
      <c r="K27" s="1">
        <f t="shared" si="8"/>
        <v>0</v>
      </c>
      <c r="L27" s="1">
        <f t="shared" si="9"/>
        <v>0</v>
      </c>
      <c r="M27" s="1">
        <f t="shared" si="10"/>
        <v>0</v>
      </c>
      <c r="N27" s="1">
        <f t="shared" si="11"/>
        <v>0</v>
      </c>
      <c r="O27" s="2">
        <f t="shared" si="12"/>
        <v>0</v>
      </c>
    </row>
    <row r="28" spans="1:15" s="23" customFormat="1" ht="93.75" customHeight="1" x14ac:dyDescent="0.25">
      <c r="A28" s="31">
        <v>9</v>
      </c>
      <c r="B28" s="24" t="s">
        <v>53</v>
      </c>
      <c r="C28" s="32"/>
      <c r="D28" s="25">
        <v>1</v>
      </c>
      <c r="E28" s="33" t="s">
        <v>45</v>
      </c>
      <c r="F28" s="36"/>
      <c r="G28" s="28"/>
      <c r="H28" s="1">
        <f t="shared" si="6"/>
        <v>0</v>
      </c>
      <c r="I28" s="28"/>
      <c r="J28" s="1">
        <f t="shared" si="7"/>
        <v>0</v>
      </c>
      <c r="K28" s="1">
        <f t="shared" si="8"/>
        <v>0</v>
      </c>
      <c r="L28" s="1">
        <f t="shared" si="9"/>
        <v>0</v>
      </c>
      <c r="M28" s="1">
        <f t="shared" si="10"/>
        <v>0</v>
      </c>
      <c r="N28" s="1">
        <f t="shared" si="11"/>
        <v>0</v>
      </c>
      <c r="O28" s="2">
        <f t="shared" si="12"/>
        <v>0</v>
      </c>
    </row>
    <row r="29" spans="1:15" s="23" customFormat="1" ht="188.25" customHeight="1" x14ac:dyDescent="0.25">
      <c r="A29" s="31">
        <v>10</v>
      </c>
      <c r="B29" s="24" t="s">
        <v>54</v>
      </c>
      <c r="C29" s="32"/>
      <c r="D29" s="25">
        <v>12</v>
      </c>
      <c r="E29" s="33" t="s">
        <v>45</v>
      </c>
      <c r="F29" s="36"/>
      <c r="G29" s="28"/>
      <c r="H29" s="1">
        <f t="shared" ref="H29" si="13">+ROUND(F29*G29,0)</f>
        <v>0</v>
      </c>
      <c r="I29" s="28"/>
      <c r="J29" s="1">
        <f t="shared" ref="J29" si="14">ROUND(F29*I29,0)</f>
        <v>0</v>
      </c>
      <c r="K29" s="1">
        <f t="shared" ref="K29" si="15">ROUND(F29+H29+J29,0)</f>
        <v>0</v>
      </c>
      <c r="L29" s="1">
        <f t="shared" ref="L29" si="16">ROUND(F29*D29,0)</f>
        <v>0</v>
      </c>
      <c r="M29" s="1">
        <f t="shared" ref="M29" si="17">ROUND(L29*G29,0)</f>
        <v>0</v>
      </c>
      <c r="N29" s="1">
        <f t="shared" ref="N29" si="18">ROUND(L29*I29,0)</f>
        <v>0</v>
      </c>
      <c r="O29" s="2">
        <f t="shared" ref="O29" si="19">ROUND(L29+N29+M29,0)</f>
        <v>0</v>
      </c>
    </row>
    <row r="30" spans="1:15" s="23" customFormat="1" ht="42" customHeight="1" thickBot="1" x14ac:dyDescent="0.25">
      <c r="A30" s="19"/>
      <c r="B30" s="70"/>
      <c r="C30" s="70"/>
      <c r="D30" s="70"/>
      <c r="E30" s="70"/>
      <c r="F30" s="70"/>
      <c r="G30" s="70"/>
      <c r="H30" s="70"/>
      <c r="I30" s="70"/>
      <c r="J30" s="70"/>
      <c r="K30" s="70"/>
      <c r="L30" s="70"/>
      <c r="M30" s="71" t="s">
        <v>35</v>
      </c>
      <c r="N30" s="71"/>
      <c r="O30" s="30">
        <f>SUMIF(G:G,0%,L:L)</f>
        <v>0</v>
      </c>
    </row>
    <row r="31" spans="1:15" s="23" customFormat="1" ht="39" customHeight="1" thickBot="1" x14ac:dyDescent="0.25">
      <c r="A31" s="59" t="s">
        <v>24</v>
      </c>
      <c r="B31" s="60"/>
      <c r="C31" s="60"/>
      <c r="D31" s="60"/>
      <c r="E31" s="60"/>
      <c r="F31" s="60"/>
      <c r="G31" s="60"/>
      <c r="H31" s="60"/>
      <c r="I31" s="60"/>
      <c r="J31" s="60"/>
      <c r="K31" s="60"/>
      <c r="L31" s="60"/>
      <c r="M31" s="72" t="s">
        <v>10</v>
      </c>
      <c r="N31" s="72"/>
      <c r="O31" s="4">
        <f>SUMIF(G:G,5%,L:L)</f>
        <v>0</v>
      </c>
    </row>
    <row r="32" spans="1:15" s="23" customFormat="1" ht="30" customHeight="1" x14ac:dyDescent="0.2">
      <c r="A32" s="55" t="s">
        <v>42</v>
      </c>
      <c r="B32" s="56"/>
      <c r="C32" s="56"/>
      <c r="D32" s="56"/>
      <c r="E32" s="56"/>
      <c r="F32" s="56"/>
      <c r="G32" s="56"/>
      <c r="H32" s="56"/>
      <c r="I32" s="56"/>
      <c r="J32" s="56"/>
      <c r="K32" s="56"/>
      <c r="L32" s="57"/>
      <c r="M32" s="72" t="s">
        <v>11</v>
      </c>
      <c r="N32" s="72"/>
      <c r="O32" s="4">
        <f>SUMIF(G:G,19%,L:L)</f>
        <v>0</v>
      </c>
    </row>
    <row r="33" spans="1:15" s="23" customFormat="1" ht="30" customHeight="1" x14ac:dyDescent="0.2">
      <c r="A33" s="58"/>
      <c r="B33" s="58"/>
      <c r="C33" s="58"/>
      <c r="D33" s="58"/>
      <c r="E33" s="58"/>
      <c r="F33" s="58"/>
      <c r="G33" s="58"/>
      <c r="H33" s="58"/>
      <c r="I33" s="58"/>
      <c r="J33" s="58"/>
      <c r="K33" s="58"/>
      <c r="L33" s="58"/>
      <c r="M33" s="37" t="s">
        <v>7</v>
      </c>
      <c r="N33" s="38"/>
      <c r="O33" s="5">
        <f>SUM(O30:O32)</f>
        <v>0</v>
      </c>
    </row>
    <row r="34" spans="1:15" s="23" customFormat="1" ht="30" customHeight="1" x14ac:dyDescent="0.2">
      <c r="A34" s="58"/>
      <c r="B34" s="58"/>
      <c r="C34" s="58"/>
      <c r="D34" s="58"/>
      <c r="E34" s="58"/>
      <c r="F34" s="58"/>
      <c r="G34" s="58"/>
      <c r="H34" s="58"/>
      <c r="I34" s="58"/>
      <c r="J34" s="58"/>
      <c r="K34" s="58"/>
      <c r="L34" s="58"/>
      <c r="M34" s="73" t="s">
        <v>12</v>
      </c>
      <c r="N34" s="74"/>
      <c r="O34" s="6">
        <f>ROUND(O31*5%,0)</f>
        <v>0</v>
      </c>
    </row>
    <row r="35" spans="1:15" s="23" customFormat="1" ht="30" customHeight="1" x14ac:dyDescent="0.2">
      <c r="A35" s="58"/>
      <c r="B35" s="58"/>
      <c r="C35" s="58"/>
      <c r="D35" s="58"/>
      <c r="E35" s="58"/>
      <c r="F35" s="58"/>
      <c r="G35" s="58"/>
      <c r="H35" s="58"/>
      <c r="I35" s="58"/>
      <c r="J35" s="58"/>
      <c r="K35" s="58"/>
      <c r="L35" s="58"/>
      <c r="M35" s="73" t="s">
        <v>13</v>
      </c>
      <c r="N35" s="74"/>
      <c r="O35" s="4">
        <f>ROUND(O32*19%,0)</f>
        <v>0</v>
      </c>
    </row>
    <row r="36" spans="1:15" s="23" customFormat="1" ht="30" customHeight="1" x14ac:dyDescent="0.2">
      <c r="A36" s="58"/>
      <c r="B36" s="58"/>
      <c r="C36" s="58"/>
      <c r="D36" s="58"/>
      <c r="E36" s="58"/>
      <c r="F36" s="58"/>
      <c r="G36" s="58"/>
      <c r="H36" s="58"/>
      <c r="I36" s="58"/>
      <c r="J36" s="58"/>
      <c r="K36" s="58"/>
      <c r="L36" s="58"/>
      <c r="M36" s="37" t="s">
        <v>14</v>
      </c>
      <c r="N36" s="38"/>
      <c r="O36" s="5">
        <f>SUM(O34:O35)</f>
        <v>0</v>
      </c>
    </row>
    <row r="37" spans="1:15" s="23" customFormat="1" ht="30" customHeight="1" x14ac:dyDescent="0.2">
      <c r="A37" s="58"/>
      <c r="B37" s="58"/>
      <c r="C37" s="58"/>
      <c r="D37" s="58"/>
      <c r="E37" s="58"/>
      <c r="F37" s="58"/>
      <c r="G37" s="58"/>
      <c r="H37" s="58"/>
      <c r="I37" s="58"/>
      <c r="J37" s="58"/>
      <c r="K37" s="58"/>
      <c r="L37" s="58"/>
      <c r="M37" s="41" t="s">
        <v>33</v>
      </c>
      <c r="N37" s="42"/>
      <c r="O37" s="4">
        <f>SUMIF(I:I,8%,N:N)</f>
        <v>0</v>
      </c>
    </row>
    <row r="38" spans="1:15" s="23" customFormat="1" ht="37.5" customHeight="1" x14ac:dyDescent="0.2">
      <c r="A38" s="58"/>
      <c r="B38" s="58"/>
      <c r="C38" s="58"/>
      <c r="D38" s="58"/>
      <c r="E38" s="58"/>
      <c r="F38" s="58"/>
      <c r="G38" s="58"/>
      <c r="H38" s="58"/>
      <c r="I38" s="58"/>
      <c r="J38" s="58"/>
      <c r="K38" s="58"/>
      <c r="L38" s="58"/>
      <c r="M38" s="39" t="s">
        <v>32</v>
      </c>
      <c r="N38" s="40"/>
      <c r="O38" s="5">
        <f>SUM(O37)</f>
        <v>0</v>
      </c>
    </row>
    <row r="39" spans="1:15" s="23" customFormat="1" ht="44.25" customHeight="1" x14ac:dyDescent="0.2">
      <c r="A39" s="58"/>
      <c r="B39" s="58"/>
      <c r="C39" s="58"/>
      <c r="D39" s="58"/>
      <c r="E39" s="58"/>
      <c r="F39" s="58"/>
      <c r="G39" s="58"/>
      <c r="H39" s="58"/>
      <c r="I39" s="58"/>
      <c r="J39" s="58"/>
      <c r="K39" s="58"/>
      <c r="L39" s="58"/>
      <c r="M39" s="39" t="s">
        <v>15</v>
      </c>
      <c r="N39" s="40"/>
      <c r="O39" s="5">
        <f>+O33+O36+O38</f>
        <v>0</v>
      </c>
    </row>
    <row r="42" spans="1:15" x14ac:dyDescent="0.25">
      <c r="B42" s="35"/>
      <c r="C42" s="35"/>
    </row>
    <row r="43" spans="1:15" x14ac:dyDescent="0.25">
      <c r="B43" s="68"/>
      <c r="C43" s="68"/>
    </row>
    <row r="44" spans="1:15" ht="15.75" thickBot="1" x14ac:dyDescent="0.3">
      <c r="B44" s="69"/>
      <c r="C44" s="69"/>
    </row>
    <row r="45" spans="1:15" x14ac:dyDescent="0.25">
      <c r="B45" s="62" t="s">
        <v>20</v>
      </c>
      <c r="C45" s="62"/>
    </row>
    <row r="47" spans="1:15" x14ac:dyDescent="0.25">
      <c r="A47" s="26" t="s">
        <v>43</v>
      </c>
    </row>
    <row r="48" spans="1:15" x14ac:dyDescent="0.25">
      <c r="I48" s="34"/>
    </row>
  </sheetData>
  <sheetProtection algorithmName="SHA-512" hashValue="TTZWipyAUVFuIY6eDQBn+s91Ui+vmLbFyM/UpCVEE/nDLxvJ6h8Shfrt4ebA9N7AFkYTd2Uds9gUkDmtuVW66Q==" saltValue="hYPY7Y2zkZHopDh6VQHhlQ==" spinCount="100000" sheet="1" selectLockedCells="1"/>
  <mergeCells count="30">
    <mergeCell ref="A32:L39"/>
    <mergeCell ref="A31:L31"/>
    <mergeCell ref="A10:B10"/>
    <mergeCell ref="B45:C45"/>
    <mergeCell ref="D14:G14"/>
    <mergeCell ref="D16:G16"/>
    <mergeCell ref="F10:G10"/>
    <mergeCell ref="L10:N10"/>
    <mergeCell ref="B43:C44"/>
    <mergeCell ref="B30:L30"/>
    <mergeCell ref="M30:N30"/>
    <mergeCell ref="M31:N31"/>
    <mergeCell ref="M32:N32"/>
    <mergeCell ref="M33:N33"/>
    <mergeCell ref="M34:N34"/>
    <mergeCell ref="M35:N35"/>
    <mergeCell ref="A2:A5"/>
    <mergeCell ref="D12:G12"/>
    <mergeCell ref="A12:B16"/>
    <mergeCell ref="B2:M2"/>
    <mergeCell ref="B3:M3"/>
    <mergeCell ref="B4:M5"/>
    <mergeCell ref="M36:N36"/>
    <mergeCell ref="M39:N39"/>
    <mergeCell ref="M37:N37"/>
    <mergeCell ref="M38:N38"/>
    <mergeCell ref="N2:O2"/>
    <mergeCell ref="N3:O3"/>
    <mergeCell ref="N4:O4"/>
    <mergeCell ref="N5:O5"/>
  </mergeCells>
  <dataValidations count="1">
    <dataValidation type="whole" allowBlank="1" showInputMessage="1" showErrorMessage="1" sqref="F20:F29">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G20:G29</xm:sqref>
        </x14:dataValidation>
        <x14:dataValidation type="list" allowBlank="1" showInputMessage="1" showErrorMessage="1">
          <x14:formula1>
            <xm:f>Hoja2!$F$7:$F$8</xm:f>
          </x14:formula1>
          <xm:sqref>I20:I29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http://purl.org/dc/elements/1.1/"/>
    <ds:schemaRef ds:uri="f77f2dd4-ab50-435b-ab4d-6167261064db"/>
    <ds:schemaRef ds:uri="8e2a4ddb-55b4-4487-b2cb-514bc0fbe09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GIOVANA ASTRID MOLINA RIVERA</cp:lastModifiedBy>
  <cp:lastPrinted>2022-01-27T18:55:46Z</cp:lastPrinted>
  <dcterms:created xsi:type="dcterms:W3CDTF">2017-04-28T13:22:52Z</dcterms:created>
  <dcterms:modified xsi:type="dcterms:W3CDTF">2023-04-21T22:43:09Z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