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098\PUBLICACION\"/>
    </mc:Choice>
  </mc:AlternateContent>
  <bookViews>
    <workbookView xWindow="-120" yWindow="-120" windowWidth="21840" windowHeight="13140"/>
  </bookViews>
  <sheets>
    <sheet name="Hoja1" sheetId="1" r:id="rId1"/>
    <sheet name="Hoja2" sheetId="2" state="hidden" r:id="rId2"/>
  </sheets>
  <definedNames>
    <definedName name="_xlnm.Print_Area" localSheetId="0">Hoja1!$A$1:$O$105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O35" i="1"/>
  <c r="O36" i="1"/>
  <c r="O37" i="1"/>
  <c r="O38" i="1"/>
  <c r="O39" i="1"/>
  <c r="O40" i="1"/>
  <c r="O41" i="1"/>
  <c r="O42" i="1"/>
  <c r="O43" i="1"/>
  <c r="O44" i="1"/>
  <c r="O45" i="1"/>
  <c r="O46" i="1"/>
  <c r="O47" i="1"/>
  <c r="O48"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N49" i="1" s="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K49" i="1" s="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K86" i="1" s="1"/>
  <c r="H87" i="1"/>
  <c r="K87" i="1" s="1"/>
  <c r="A78" i="1"/>
  <c r="A79" i="1" s="1"/>
  <c r="A80" i="1" s="1"/>
  <c r="A81" i="1" s="1"/>
  <c r="A82" i="1" s="1"/>
  <c r="A83" i="1" s="1"/>
  <c r="A84" i="1" s="1"/>
  <c r="A85" i="1" s="1"/>
  <c r="A86" i="1" s="1"/>
  <c r="A87" i="1" s="1"/>
  <c r="A71" i="1"/>
  <c r="A72" i="1"/>
  <c r="A73" i="1" s="1"/>
  <c r="A74" i="1" s="1"/>
  <c r="A75" i="1" s="1"/>
  <c r="A76" i="1" s="1"/>
  <c r="A77" i="1" s="1"/>
  <c r="A63" i="1"/>
  <c r="A64" i="1"/>
  <c r="A65" i="1"/>
  <c r="A66" i="1"/>
  <c r="A67" i="1" s="1"/>
  <c r="A68" i="1" s="1"/>
  <c r="A69" i="1" s="1"/>
  <c r="A70" i="1" s="1"/>
  <c r="A57" i="1"/>
  <c r="A58" i="1" s="1"/>
  <c r="A59" i="1" s="1"/>
  <c r="A60" i="1" s="1"/>
  <c r="A61" i="1" s="1"/>
  <c r="A62" i="1" s="1"/>
  <c r="A50" i="1"/>
  <c r="A51" i="1"/>
  <c r="A52" i="1"/>
  <c r="A53" i="1"/>
  <c r="A54" i="1" s="1"/>
  <c r="A55" i="1" s="1"/>
  <c r="A56" i="1" s="1"/>
  <c r="A46" i="1"/>
  <c r="A47" i="1"/>
  <c r="A48" i="1"/>
  <c r="A49" i="1"/>
  <c r="A44" i="1"/>
  <c r="A45" i="1"/>
  <c r="A36" i="1"/>
  <c r="A37" i="1"/>
  <c r="A38" i="1"/>
  <c r="A39" i="1"/>
  <c r="A40" i="1" s="1"/>
  <c r="A41" i="1" s="1"/>
  <c r="A42" i="1" s="1"/>
  <c r="A43" i="1" s="1"/>
  <c r="A35" i="1"/>
  <c r="A28" i="1"/>
  <c r="A29" i="1"/>
  <c r="A30" i="1"/>
  <c r="A31" i="1"/>
  <c r="A32" i="1" s="1"/>
  <c r="A33" i="1" s="1"/>
  <c r="A34" i="1" s="1"/>
  <c r="A22" i="1"/>
  <c r="A23" i="1"/>
  <c r="A24" i="1" s="1"/>
  <c r="A25" i="1" s="1"/>
  <c r="A26" i="1" s="1"/>
  <c r="A27" i="1" s="1"/>
  <c r="A21" i="1"/>
  <c r="M87" i="1" l="1"/>
  <c r="N87" i="1"/>
  <c r="M86" i="1"/>
  <c r="N86" i="1"/>
  <c r="O86" i="1" s="1"/>
  <c r="M49" i="1"/>
  <c r="O49" i="1" s="1"/>
  <c r="K50" i="1"/>
  <c r="N50" i="1"/>
  <c r="M50" i="1"/>
  <c r="L20" i="1"/>
  <c r="M20" i="1" s="1"/>
  <c r="H20" i="1"/>
  <c r="J20" i="1"/>
  <c r="O89" i="1"/>
  <c r="O92" i="1" s="1"/>
  <c r="O87" i="1" l="1"/>
  <c r="O50" i="1"/>
  <c r="N20" i="1"/>
  <c r="O20" i="1" s="1"/>
  <c r="K20" i="1"/>
  <c r="O95" i="1"/>
  <c r="O88" i="1"/>
  <c r="O96" i="1" l="1"/>
  <c r="O90" i="1" l="1"/>
  <c r="O93" i="1" l="1"/>
  <c r="O94" i="1" s="1"/>
  <c r="O91" i="1"/>
  <c r="O9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<sst xmlns="http://schemas.openxmlformats.org/spreadsheetml/2006/main" count="181" uniqueCount="113">
  <si>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</si>
  <si>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</si>
  <si>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</si>
  <si>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</si>
  <si>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</si>
  <si>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</si>
  <si>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</si>
  <si>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</si>
  <si>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</si>
  <si>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</si>
  <si>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</si>
  <si>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</si>
  <si>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</si>
  <si>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</si>
  <si>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</si>
  <si>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</si>
  <si>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</si>
  <si>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</si>
  <si>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</si>
  <si>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</si>
  <si>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</si>
  <si>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</si>
  <si>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</si>
  <si>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</si>
  <si>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</si>
  <si>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</si>
  <si>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</si>
  <si>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</si>
  <si>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</si>
  <si>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</si>
  <si>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</si>
  <si>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</si>
  <si>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</si>
  <si>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</si>
  <si>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</si>
  <si>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</si>
  <si>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</si>
  <si>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</si>
  <si>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</si>
  <si>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</si>
  <si>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</si>
  <si>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</si>
  <si>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</si>
  <si>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</si>
  <si>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</si>
  <si>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DISCO OLIMPICO 2" ENCAUCHETADO NEGRO, 3 AGARRES  de 2,5kg - Disco en hierro, recubierto en caucho de alta resistencia - Eje en acero cromado.</t>
  </si>
  <si>
    <t>DISCO OLIMPICO 2" ENCAUCHETADO NEGRO, 3 AGARRES  de 5 kg - Disco en hierro, recubierto en caucho de alta resistencia - Eje en acero cromado.</t>
  </si>
  <si>
    <t>DISCO OLIMPICO 2" ENCAUCHETADO NEGRO, 3 AGARRES  de 10 kg - Disco en hierro, recubierto en caucho de alta resistencia - Eje en acero cromado.</t>
  </si>
  <si>
    <t>DISCO OLIMPICO 2" ENCAUCHETADO NEGRO, 3 AGARRES  de 15 kg - Disco en hierro, recubierto en caucho de alta resistencia - Eje en acero cromado.</t>
  </si>
  <si>
    <t>DISCO OLIMPICO 2" ENCAUCHETADO NEGRO, 3 AGARRES  de 20 kg - Disco en hierro, recubierto en caucho de alta resistencia - Eje en acero cromado.</t>
  </si>
  <si>
    <t>DISCO OLIMPICO 2" ENCAUCHETADO NEGRO, 3 AGARRES  de 25 kg - Disco en hierro, recubierto en caucho de alta resistencia - Eje en acero cromado.</t>
  </si>
  <si>
    <t>BARRA SELLADA TIPO Z  25 KG - ENCAUCHETADA - AGARRE EN ACERO CROMADO Y GRAFILADO. </t>
  </si>
  <si>
    <t>BARRA SELLADA TIPO Z  30 KG - ENCAUCHETADA - AGARRE EN ACERO CROMADO Y GRAFILADO. </t>
  </si>
  <si>
    <t>BARRA SELLADA TIPO Z  40 KG - ENCAUCHETADA - AGARRE EN ACERO CROMADO Y GRAFILADO. </t>
  </si>
  <si>
    <t>BARRA SELLADA TIPO Z  50 KG - ENCAUCHETADA - AGARRE EN ACERO CROMADO Y GRAFILADO.</t>
  </si>
  <si>
    <t>BARRA OLIMPICA PROFESIONAL 220 CM - ACERO, Diámetro de agarre de 28 mm, Cabezotes para discos olímpicos de 52 mm </t>
  </si>
  <si>
    <t>BARRA SELLADA TIPO Z  10 KG - ENCAUCHETADA - AGARRE EN ACERO CROMADO Y GRAFILADO. </t>
  </si>
  <si>
    <t>BARRA SELLADA TIPO Z  15 KG - ENCAUCHETADA - AGARRE EN ACERO CROMADO Y GRAFILADO. </t>
  </si>
  <si>
    <t>BARRA SELLADA TIPO Z 20 KG - ENCAUCHETADA -  AGARRE EN ACERO CROMADO Y GRAFILADO. </t>
  </si>
  <si>
    <t>SET MANCUERNA HEXAGONAL 2.5KG(par), 5KG(par), 7.5KG(par), 10KG(par), 15KG(par), 20KG(par), 30KG(par), 40KG(par), 50KG(par) - Material: Hierro fundido forrado en caucho inyectado.  Eje: Acerado cubierto en cromo y tallado antideslizante.</t>
  </si>
  <si>
    <t>Soporte para mancuernas - SOPORTE (RACK HORIZONTAL) PARA MANCUERNAS HEXAGONALES 3 NIVELES, Medidas: 161.5 X 54.5 X 85 CM</t>
  </si>
  <si>
    <t>Pesas Mancuernas hexagonales 2X10 kg. - Material: hierro fundido forrado en caucho inyectado - Eje acerado cromado tallado antideslizante.</t>
  </si>
  <si>
    <t>Kit de bandas de suspension con anclajes - Material: Nailon, mide 3,20 mts anclaje puerta.</t>
  </si>
  <si>
    <t>Banco de step escalador 2 niveles -  Alto:13 cm, Ancho: 29 cm, Largo:72 cm - material polipropileno</t>
  </si>
  <si>
    <t>Balon de micro futbol traditional de 420 a 450 gramos - cubierta poliuretano - enmallado en nylon - Rebote: Máximo 35 cm.</t>
  </si>
  <si>
    <t>Balon de futbol sala competition de 400 a 440 gramos - Circunferencia: 62 a 64 cm -Rebote: 50 a 65 cm - 0.42 kg</t>
  </si>
  <si>
    <t>Raqueta de tenis de mesa, mango en madera y superficie en goma</t>
  </si>
  <si>
    <t>pelotas de ping pong caja por 6 unidades de 40 mm</t>
  </si>
  <si>
    <t>BALON VOLEIBOL CUERO COMPOSITE LAMINADO - 18 paneles - Neumático: Butilo - Superficie: Lisa </t>
  </si>
  <si>
    <t>BALON VOLEIBOL CUERO COMPOSITE PROFESIONAL - Color: Rojo con verde - Diseño: 18 paneles Estructura: Laminado - Neumático: Butilo</t>
  </si>
  <si>
    <t>CINTURON POTENCIADOR DE SALTO - reata de 5 cm de ancho, cordones en látex enfundados ajustables con abrazaderas en las puntas, estiramiento de 1,5 mts aprox.</t>
  </si>
  <si>
    <t>MINIBARRERA DE OBSTACULO DE 18" DE ALTO X 17" DE ANCHO EN TUBO PLASTICO PVC DE 1.5 CM DE DIAMETRO, COLOR NARANJA </t>
  </si>
  <si>
    <t>MINI BARRERA DE OBSTACULO DE 21" DE ALTO X 17" DE ANCHO EN TUBO PLASTICO PVC DE 1.5 CM DE DIAMETRO, COLOR NARANJA </t>
  </si>
  <si>
    <t>REATA POTENCIADORA DE FUERZA con 3m de largo, doble mango cubierto de espuma.</t>
  </si>
  <si>
    <t>Vallas para salto (Juego X 3 unidades), tubería redonda en hierro - Alto:Pequeña: 15 cm / Mediana: 30 cm / Grande: 45 cm</t>
  </si>
  <si>
    <t>Balon cojin inestable Mini bosu lenteja balance - diámetro Base: 35 cm - Color: Azul -Superficie antideslizante.</t>
  </si>
  <si>
    <t>Escalera Agilidad Entrenamiento - 4 metros que proporciona 8 pasos con 4 estacas metálicas para ajustar en Césped. Longitud aproximada de cada paso: 40 cms x 50 cms. Fabricada en Reata y 9 láminas de PVC</t>
  </si>
  <si>
    <t>Balon Futbol Sala  de 350 a 390 g - Circunferencia:63.5 a 66 cm - Rebote: 115 a 155cm - Mecanizado interior  laminado + cubierta cosida.</t>
  </si>
  <si>
    <t>Aro Ula Ula 70 Cm Paquete Por 30 Unidades - Material : PVC, Tubulares, Colores: Surtidos</t>
  </si>
  <si>
    <t>Bolas De Tenis - profesional - Tarros 4 Pelotas</t>
  </si>
  <si>
    <t>Bolas de tenis Punto Rojo Paquete de x 3 bolas </t>
  </si>
  <si>
    <t>Bolas De Squash doble (2) Punto Amarillo -  caucho natural - Peso: 24 g - Diámetro: 40 mm.</t>
  </si>
  <si>
    <t>Bolas de tenis Punto Naranja X3</t>
  </si>
  <si>
    <t>Conos Señalizacion 40 Cm Entrenamiento Deportivo - Material: PVC - Color: Naranja</t>
  </si>
  <si>
    <t>Set De Cono Platillo 5 Colores * 50unds - Material del cono: Polietileno -  Alto: 6cm -  Superficie: Lisa</t>
  </si>
  <si>
    <t>Disco Deportivo (175 G) -  Material polipropileno</t>
  </si>
  <si>
    <t>Balon de Four Square Orange 8,5" de diametro - Cubierta de goma</t>
  </si>
  <si>
    <t>Malla De Tenis Profesional -  12.8*1.7 metros, fabricada en Polipropilena de alta tenacidad de 3mm , con protección UV, tejida (sin nudos) en cuadros de 4.5*4.5 cms.; borde superior en cinta de vinilo de 10 cms. con doblez de 5cms; bordes laterales en vinilo color negro de 10 cms con doblez de 5 cms. ; templado con cable de acero trenzado de 4/6mm de diámetro, forrado en funda de PVC, de 13.5 Mt. de largo</t>
  </si>
  <si>
    <t>Balon Medicinal 2kg  De Rebote  Entrenamiento - resina de polietileno de alta densidad - 70 cm de diametro</t>
  </si>
  <si>
    <t>Balon Peso Pelota Medicinal 5kg Ejercicio Gimnasio - PVC</t>
  </si>
  <si>
    <t>Balon De Futbol Americano 397 g - 425 g - construcción de Cuero Compuesto</t>
  </si>
  <si>
    <t>Balon De Rugby Ovalado Ball Profesional Entrenamineto 400g - Cuero artificial</t>
  </si>
  <si>
    <t>Mallas cancha de Futbol 8 Profesional medidas oficiales(7,32m*2,44m) - Material: Nylon, Profundidad: 2 m,  Calibre: 1</t>
  </si>
  <si>
    <t>Soga Para Montanismo/escalada 20 M - Diámetro: 8 mm</t>
  </si>
  <si>
    <t>Mosqueton De Escalada Profesional De 30kn Con Doble Bloqueo - aleación de aluminio forjada con alta resistencia</t>
  </si>
  <si>
    <t>Mosqueton Escalada Lenta Hacia Abajo Ocho Anillos - Material: aleación de aluminio - Resistencia cerrada: 7716lbs / 35KN</t>
  </si>
  <si>
    <t>Escalada Profesional Escalada Rappel Arnes Asiento - Material: poliéster de alta resistencia, aleación de aluminio - Cinturón: aproximadamente 80-140 cm/31,5-55,1 pulgadas de pierna: aproximadamente 60-75 cm/23,6 - 29,5 pulgadas De color negro ajustable talla - carga máxima: 22KN</t>
  </si>
  <si>
    <t>Cordino De 7mm X 2m Para Nudo Prusik - Resistencia: 13 KN</t>
  </si>
  <si>
    <t>Rodillos En Acero Inoxidable Sin Desmontar La Llanta -  Estructura metalica calibre 18 acero carbonizado, Rodillos en acero inoxidable de 2 pulgadas de diametro</t>
  </si>
  <si>
    <t>Rodillo De Equilibrio Ciclosimulador - Peso máximo soportado: 200 kg - Materiales de Fabricación: Acero especial y pintura electrostática, cauchos antideslizantes, Medidas: Alto 26.5 – Largo 78 – Ancho 10 (cm).</t>
  </si>
  <si>
    <t>Balon Voleibol peso de 260-280 g. - Termosellado - Diámetro: 65-67 cm. Rebote: 125cm mínimo, Camara de butilo</t>
  </si>
  <si>
    <t>Balon De Futbol peso 410 a 450 g y Circunferencia: 63.5 a 66 cm - Rebote: 115 a 155cm</t>
  </si>
  <si>
    <t>CORREAS DE NYLON DURABLES, GUIA DE EJERCICIOS Y DVD INSTRUCTIVO DE ENTRENAMIENTO.</t>
  </si>
  <si>
    <t>CINTURON DE PROTECCION LUMBAR CUERO TALLAS S,M,L,XL - Protector de hebilla - 4" de ancho</t>
  </si>
  <si>
    <t>BANDA ELASTICA RESISTENCIA PARA PULL UPS - Bandas de poder en Látex - Resistencia Roja 15-25 libras</t>
  </si>
  <si>
    <t>BASE INESTABLE, DIAMETRO 60 cm - con INFLADOR, CABLES CON AGARRES</t>
  </si>
  <si>
    <t>BALON FITBALL 45 cm de diametro - Material: Caucho</t>
  </si>
  <si>
    <t>PISO DE CAUCHO PARA GIMNASIO, grosor de 1 centimetro - Dimensiones 50×50 cm</t>
  </si>
  <si>
    <t>Cuerda De Salto Con Peso - Material: PVC de Alta Resistencia -  Largo: 2.7 m</t>
  </si>
  <si>
    <t>BANCO STEP, 3 NIVELES DE ALTURA, BASE Y SUPERFICIE ANTIDESLIZANTES -  Medidas: Largo 118 cm, ancho 37 cm -  3 alturas: 15 cm, 20 cm y 25 cm</t>
  </si>
  <si>
    <t>Guantes Para Pesas Cuero Pu Con Munequera Gimnasio - Cierre con velcro</t>
  </si>
  <si>
    <t>Juego De 2 Pesas Tobilleras X 10 Libras, 5 Kg Gym Ejercicios - Correas en Velcro Autoajustable</t>
  </si>
  <si>
    <t>Mancuernas Pesas 40kg 80lb Antideslizante Termoforradas - ajustable - Material de recubrimiento de la mancuerna: 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</si>
</sst>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5"/>
  <sheetViews>
    <sheetView tabSelected="1" topLeftCell="C79" zoomScale="70" zoomScaleNormal="70" zoomScaleSheetLayoutView="70" zoomScalePageLayoutView="55" workbookViewId="0">
      <selection activeCell="F86" sqref="F86"/>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2.5" customHeight="1" x14ac:dyDescent="0.2">
      <c r="A20" s="30">
        <v>1</v>
      </c>
      <c r="B20" s="37" t="s">
        <v>45</v>
      </c>
      <c r="C20" s="31"/>
      <c r="D20" s="36">
        <v>2</v>
      </c>
      <c r="E20" s="36" t="s">
        <v>43</v>
      </c>
      <c r="F20" s="32"/>
      <c r="G20" s="26">
        <v>0</v>
      </c>
      <c r="H20" s="1">
        <f t="shared" ref="H20:H87" si="0">+ROUND(F20*G20,0)</f>
        <v>0</v>
      </c>
      <c r="I20" s="26">
        <v>0</v>
      </c>
      <c r="J20" s="1">
        <f t="shared" ref="J20:J87" si="1">ROUND(F20*I20,0)</f>
        <v>0</v>
      </c>
      <c r="K20" s="1">
        <f t="shared" ref="K20:K87" si="2">ROUND(F20+H20+J20,0)</f>
        <v>0</v>
      </c>
      <c r="L20" s="1">
        <f>ROUND(F20*D20,0)</f>
        <v>0</v>
      </c>
      <c r="M20" s="1">
        <f>ROUND(L20*G20,0)</f>
        <v>0</v>
      </c>
      <c r="N20" s="1">
        <f t="shared" ref="N20:N87" si="3">ROUND(L20*I20,0)</f>
        <v>0</v>
      </c>
      <c r="O20" s="2">
        <f t="shared" ref="O20:O87" si="4">ROUND(L20+N20+M20,0)</f>
        <v>0</v>
      </c>
    </row>
    <row r="21" spans="1:15" s="23" customFormat="1" ht="52.5" customHeight="1" x14ac:dyDescent="0.2">
      <c r="A21" s="30">
        <f>1+A20</f>
        <v>2</v>
      </c>
      <c r="B21" s="37" t="s">
        <v>46</v>
      </c>
      <c r="C21" s="31"/>
      <c r="D21" s="36">
        <v>2</v>
      </c>
      <c r="E21" s="36" t="s">
        <v>43</v>
      </c>
      <c r="F21" s="32"/>
      <c r="G21" s="26">
        <v>0</v>
      </c>
      <c r="H21" s="1">
        <f t="shared" si="0"/>
        <v>0</v>
      </c>
      <c r="I21" s="26">
        <v>0</v>
      </c>
      <c r="J21" s="1">
        <f t="shared" si="1"/>
        <v>0</v>
      </c>
      <c r="K21" s="1">
        <f t="shared" si="2"/>
        <v>0</v>
      </c>
      <c r="L21" s="1">
        <f t="shared" ref="L21:L84" si="5">ROUND(F21*D21,0)</f>
        <v>0</v>
      </c>
      <c r="M21" s="1">
        <f t="shared" ref="M21:M84" si="6">ROUND(L21*G21,0)</f>
        <v>0</v>
      </c>
      <c r="N21" s="1">
        <f t="shared" si="3"/>
        <v>0</v>
      </c>
      <c r="O21" s="2">
        <f t="shared" si="4"/>
        <v>0</v>
      </c>
    </row>
    <row r="22" spans="1:15" s="23" customFormat="1" ht="52.5" customHeight="1" x14ac:dyDescent="0.2">
      <c r="A22" s="30">
        <f t="shared" ref="A22:A34" si="7">1+A21</f>
        <v>3</v>
      </c>
      <c r="B22" s="37" t="s">
        <v>47</v>
      </c>
      <c r="C22" s="31"/>
      <c r="D22" s="36">
        <v>2</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52.5" customHeight="1" x14ac:dyDescent="0.2">
      <c r="A23" s="30">
        <f t="shared" si="7"/>
        <v>4</v>
      </c>
      <c r="B23" s="37" t="s">
        <v>48</v>
      </c>
      <c r="C23" s="31"/>
      <c r="D23" s="36">
        <v>2</v>
      </c>
      <c r="E23" s="36" t="s">
        <v>43</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52.5" customHeight="1" x14ac:dyDescent="0.2">
      <c r="A24" s="30">
        <f t="shared" si="7"/>
        <v>5</v>
      </c>
      <c r="B24" s="37" t="s">
        <v>49</v>
      </c>
      <c r="C24" s="31"/>
      <c r="D24" s="36">
        <v>2</v>
      </c>
      <c r="E24" s="36" t="s">
        <v>43</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52.5" customHeight="1" x14ac:dyDescent="0.2">
      <c r="A25" s="30">
        <f t="shared" si="7"/>
        <v>6</v>
      </c>
      <c r="B25" s="37" t="s">
        <v>50</v>
      </c>
      <c r="C25" s="31"/>
      <c r="D25" s="36">
        <v>2</v>
      </c>
      <c r="E25" s="36" t="s">
        <v>43</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52.5" customHeight="1" x14ac:dyDescent="0.2">
      <c r="A26" s="30">
        <f t="shared" si="7"/>
        <v>7</v>
      </c>
      <c r="B26" s="37" t="s">
        <v>51</v>
      </c>
      <c r="C26" s="31"/>
      <c r="D26" s="36">
        <v>1</v>
      </c>
      <c r="E26" s="36" t="s">
        <v>43</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52.5" customHeight="1" x14ac:dyDescent="0.2">
      <c r="A27" s="30">
        <f t="shared" si="7"/>
        <v>8</v>
      </c>
      <c r="B27" s="37" t="s">
        <v>52</v>
      </c>
      <c r="C27" s="31"/>
      <c r="D27" s="36">
        <v>1</v>
      </c>
      <c r="E27" s="36" t="s">
        <v>43</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52.5" customHeight="1" x14ac:dyDescent="0.2">
      <c r="A28" s="30">
        <f>1+A27</f>
        <v>9</v>
      </c>
      <c r="B28" s="37" t="s">
        <v>53</v>
      </c>
      <c r="C28" s="31"/>
      <c r="D28" s="36">
        <v>1</v>
      </c>
      <c r="E28" s="36" t="s">
        <v>43</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52.5" customHeight="1" x14ac:dyDescent="0.2">
      <c r="A29" s="30">
        <f t="shared" si="7"/>
        <v>10</v>
      </c>
      <c r="B29" s="37" t="s">
        <v>54</v>
      </c>
      <c r="C29" s="31"/>
      <c r="D29" s="36">
        <v>1</v>
      </c>
      <c r="E29" s="36" t="s">
        <v>43</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52.5" customHeight="1" x14ac:dyDescent="0.2">
      <c r="A30" s="30">
        <f t="shared" si="7"/>
        <v>11</v>
      </c>
      <c r="B30" s="37" t="s">
        <v>55</v>
      </c>
      <c r="C30" s="31"/>
      <c r="D30" s="36">
        <v>1</v>
      </c>
      <c r="E30" s="36" t="s">
        <v>43</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52.5" customHeight="1" x14ac:dyDescent="0.2">
      <c r="A31" s="30">
        <f t="shared" si="7"/>
        <v>12</v>
      </c>
      <c r="B31" s="37" t="s">
        <v>56</v>
      </c>
      <c r="C31" s="31"/>
      <c r="D31" s="36">
        <v>1</v>
      </c>
      <c r="E31" s="36" t="s">
        <v>43</v>
      </c>
      <c r="F31" s="32"/>
      <c r="G31" s="26">
        <v>0</v>
      </c>
      <c r="H31" s="1">
        <f t="shared" si="0"/>
        <v>0</v>
      </c>
      <c r="I31" s="26">
        <v>0</v>
      </c>
      <c r="J31" s="1">
        <f t="shared" si="1"/>
        <v>0</v>
      </c>
      <c r="K31" s="1">
        <f t="shared" si="2"/>
        <v>0</v>
      </c>
      <c r="L31" s="1">
        <f t="shared" si="5"/>
        <v>0</v>
      </c>
      <c r="M31" s="1">
        <f t="shared" si="6"/>
        <v>0</v>
      </c>
      <c r="N31" s="1">
        <f t="shared" si="3"/>
        <v>0</v>
      </c>
      <c r="O31" s="2">
        <f t="shared" si="4"/>
        <v>0</v>
      </c>
    </row>
    <row r="32" spans="1:15" s="23" customFormat="1" ht="52.5" customHeight="1" x14ac:dyDescent="0.2">
      <c r="A32" s="30">
        <f t="shared" si="7"/>
        <v>13</v>
      </c>
      <c r="B32" s="37" t="s">
        <v>57</v>
      </c>
      <c r="C32" s="31"/>
      <c r="D32" s="36">
        <v>1</v>
      </c>
      <c r="E32" s="36" t="s">
        <v>43</v>
      </c>
      <c r="F32" s="32"/>
      <c r="G32" s="26">
        <v>0</v>
      </c>
      <c r="H32" s="1">
        <f t="shared" si="0"/>
        <v>0</v>
      </c>
      <c r="I32" s="26">
        <v>0</v>
      </c>
      <c r="J32" s="1">
        <f t="shared" si="1"/>
        <v>0</v>
      </c>
      <c r="K32" s="1">
        <f t="shared" si="2"/>
        <v>0</v>
      </c>
      <c r="L32" s="1">
        <f t="shared" si="5"/>
        <v>0</v>
      </c>
      <c r="M32" s="1">
        <f t="shared" si="6"/>
        <v>0</v>
      </c>
      <c r="N32" s="1">
        <f t="shared" si="3"/>
        <v>0</v>
      </c>
      <c r="O32" s="2">
        <f t="shared" si="4"/>
        <v>0</v>
      </c>
    </row>
    <row r="33" spans="1:15" s="23" customFormat="1" ht="52.5" customHeight="1" x14ac:dyDescent="0.2">
      <c r="A33" s="30">
        <f t="shared" si="7"/>
        <v>14</v>
      </c>
      <c r="B33" s="37" t="s">
        <v>58</v>
      </c>
      <c r="C33" s="31"/>
      <c r="D33" s="36">
        <v>1</v>
      </c>
      <c r="E33" s="36" t="s">
        <v>43</v>
      </c>
      <c r="F33" s="32"/>
      <c r="G33" s="26">
        <v>0</v>
      </c>
      <c r="H33" s="1">
        <f t="shared" si="0"/>
        <v>0</v>
      </c>
      <c r="I33" s="26">
        <v>0</v>
      </c>
      <c r="J33" s="1">
        <f t="shared" si="1"/>
        <v>0</v>
      </c>
      <c r="K33" s="1">
        <f t="shared" si="2"/>
        <v>0</v>
      </c>
      <c r="L33" s="1">
        <f t="shared" si="5"/>
        <v>0</v>
      </c>
      <c r="M33" s="1">
        <f t="shared" si="6"/>
        <v>0</v>
      </c>
      <c r="N33" s="1">
        <f t="shared" si="3"/>
        <v>0</v>
      </c>
      <c r="O33" s="2">
        <f t="shared" si="4"/>
        <v>0</v>
      </c>
    </row>
    <row r="34" spans="1:15" s="23" customFormat="1" ht="52.5" customHeight="1" x14ac:dyDescent="0.2">
      <c r="A34" s="30">
        <f t="shared" si="7"/>
        <v>15</v>
      </c>
      <c r="B34" s="37" t="s">
        <v>59</v>
      </c>
      <c r="C34" s="31"/>
      <c r="D34" s="36">
        <v>1</v>
      </c>
      <c r="E34" s="36" t="s">
        <v>43</v>
      </c>
      <c r="F34" s="32"/>
      <c r="G34" s="26">
        <v>0</v>
      </c>
      <c r="H34" s="1">
        <f t="shared" si="0"/>
        <v>0</v>
      </c>
      <c r="I34" s="26">
        <v>0</v>
      </c>
      <c r="J34" s="1">
        <f t="shared" si="1"/>
        <v>0</v>
      </c>
      <c r="K34" s="1">
        <f t="shared" si="2"/>
        <v>0</v>
      </c>
      <c r="L34" s="1">
        <f t="shared" si="5"/>
        <v>0</v>
      </c>
      <c r="M34" s="1">
        <f t="shared" si="6"/>
        <v>0</v>
      </c>
      <c r="N34" s="1">
        <f t="shared" si="3"/>
        <v>0</v>
      </c>
      <c r="O34" s="2">
        <f t="shared" si="4"/>
        <v>0</v>
      </c>
    </row>
    <row r="35" spans="1:15" s="23" customFormat="1" ht="52.5" customHeight="1" x14ac:dyDescent="0.2">
      <c r="A35" s="30">
        <f>1+A34</f>
        <v>16</v>
      </c>
      <c r="B35" s="37" t="s">
        <v>60</v>
      </c>
      <c r="C35" s="31"/>
      <c r="D35" s="36">
        <v>1</v>
      </c>
      <c r="E35" s="36" t="s">
        <v>43</v>
      </c>
      <c r="F35" s="32"/>
      <c r="G35" s="26">
        <v>0</v>
      </c>
      <c r="H35" s="1">
        <f t="shared" si="0"/>
        <v>0</v>
      </c>
      <c r="I35" s="26">
        <v>0</v>
      </c>
      <c r="J35" s="1">
        <f t="shared" si="1"/>
        <v>0</v>
      </c>
      <c r="K35" s="1">
        <f t="shared" si="2"/>
        <v>0</v>
      </c>
      <c r="L35" s="1">
        <f t="shared" si="5"/>
        <v>0</v>
      </c>
      <c r="M35" s="1">
        <f t="shared" si="6"/>
        <v>0</v>
      </c>
      <c r="N35" s="1">
        <f t="shared" si="3"/>
        <v>0</v>
      </c>
      <c r="O35" s="2">
        <f t="shared" si="4"/>
        <v>0</v>
      </c>
    </row>
    <row r="36" spans="1:15" s="23" customFormat="1" ht="52.5" customHeight="1" x14ac:dyDescent="0.2">
      <c r="A36" s="30">
        <f t="shared" ref="A36:A87" si="8">1+A35</f>
        <v>17</v>
      </c>
      <c r="B36" s="37" t="s">
        <v>61</v>
      </c>
      <c r="C36" s="31"/>
      <c r="D36" s="36">
        <v>4</v>
      </c>
      <c r="E36" s="36" t="s">
        <v>43</v>
      </c>
      <c r="F36" s="32"/>
      <c r="G36" s="26">
        <v>0</v>
      </c>
      <c r="H36" s="1">
        <f t="shared" si="0"/>
        <v>0</v>
      </c>
      <c r="I36" s="26">
        <v>0</v>
      </c>
      <c r="J36" s="1">
        <f t="shared" si="1"/>
        <v>0</v>
      </c>
      <c r="K36" s="1">
        <f t="shared" si="2"/>
        <v>0</v>
      </c>
      <c r="L36" s="1">
        <f t="shared" si="5"/>
        <v>0</v>
      </c>
      <c r="M36" s="1">
        <f t="shared" si="6"/>
        <v>0</v>
      </c>
      <c r="N36" s="1">
        <f t="shared" si="3"/>
        <v>0</v>
      </c>
      <c r="O36" s="2">
        <f t="shared" si="4"/>
        <v>0</v>
      </c>
    </row>
    <row r="37" spans="1:15" s="23" customFormat="1" ht="52.5" customHeight="1" x14ac:dyDescent="0.2">
      <c r="A37" s="30">
        <f t="shared" si="8"/>
        <v>18</v>
      </c>
      <c r="B37" s="37" t="s">
        <v>62</v>
      </c>
      <c r="C37" s="31"/>
      <c r="D37" s="36">
        <v>1</v>
      </c>
      <c r="E37" s="36" t="s">
        <v>43</v>
      </c>
      <c r="F37" s="32"/>
      <c r="G37" s="26">
        <v>0</v>
      </c>
      <c r="H37" s="1">
        <f t="shared" si="0"/>
        <v>0</v>
      </c>
      <c r="I37" s="26">
        <v>0</v>
      </c>
      <c r="J37" s="1">
        <f t="shared" si="1"/>
        <v>0</v>
      </c>
      <c r="K37" s="1">
        <f t="shared" si="2"/>
        <v>0</v>
      </c>
      <c r="L37" s="1">
        <f t="shared" si="5"/>
        <v>0</v>
      </c>
      <c r="M37" s="1">
        <f t="shared" si="6"/>
        <v>0</v>
      </c>
      <c r="N37" s="1">
        <f t="shared" si="3"/>
        <v>0</v>
      </c>
      <c r="O37" s="2">
        <f t="shared" si="4"/>
        <v>0</v>
      </c>
    </row>
    <row r="38" spans="1:15" s="23" customFormat="1" ht="52.5" customHeight="1" x14ac:dyDescent="0.2">
      <c r="A38" s="30">
        <f t="shared" si="8"/>
        <v>19</v>
      </c>
      <c r="B38" s="37" t="s">
        <v>63</v>
      </c>
      <c r="C38" s="31"/>
      <c r="D38" s="36">
        <v>4</v>
      </c>
      <c r="E38" s="36" t="s">
        <v>43</v>
      </c>
      <c r="F38" s="32"/>
      <c r="G38" s="26">
        <v>0</v>
      </c>
      <c r="H38" s="1">
        <f t="shared" si="0"/>
        <v>0</v>
      </c>
      <c r="I38" s="26">
        <v>0</v>
      </c>
      <c r="J38" s="1">
        <f t="shared" si="1"/>
        <v>0</v>
      </c>
      <c r="K38" s="1">
        <f t="shared" si="2"/>
        <v>0</v>
      </c>
      <c r="L38" s="1">
        <f t="shared" si="5"/>
        <v>0</v>
      </c>
      <c r="M38" s="1">
        <f t="shared" si="6"/>
        <v>0</v>
      </c>
      <c r="N38" s="1">
        <f t="shared" si="3"/>
        <v>0</v>
      </c>
      <c r="O38" s="2">
        <f t="shared" si="4"/>
        <v>0</v>
      </c>
    </row>
    <row r="39" spans="1:15" s="23" customFormat="1" ht="52.5" customHeight="1" x14ac:dyDescent="0.2">
      <c r="A39" s="30">
        <f t="shared" si="8"/>
        <v>20</v>
      </c>
      <c r="B39" s="37" t="s">
        <v>64</v>
      </c>
      <c r="C39" s="31"/>
      <c r="D39" s="36">
        <v>6</v>
      </c>
      <c r="E39" s="36" t="s">
        <v>43</v>
      </c>
      <c r="F39" s="32"/>
      <c r="G39" s="26">
        <v>0</v>
      </c>
      <c r="H39" s="1">
        <f t="shared" si="0"/>
        <v>0</v>
      </c>
      <c r="I39" s="26">
        <v>0</v>
      </c>
      <c r="J39" s="1">
        <f t="shared" si="1"/>
        <v>0</v>
      </c>
      <c r="K39" s="1">
        <f t="shared" si="2"/>
        <v>0</v>
      </c>
      <c r="L39" s="1">
        <f t="shared" si="5"/>
        <v>0</v>
      </c>
      <c r="M39" s="1">
        <f t="shared" si="6"/>
        <v>0</v>
      </c>
      <c r="N39" s="1">
        <f t="shared" si="3"/>
        <v>0</v>
      </c>
      <c r="O39" s="2">
        <f t="shared" si="4"/>
        <v>0</v>
      </c>
    </row>
    <row r="40" spans="1:15" s="23" customFormat="1" ht="52.5" customHeight="1" x14ac:dyDescent="0.2">
      <c r="A40" s="30">
        <f t="shared" si="8"/>
        <v>21</v>
      </c>
      <c r="B40" s="37" t="s">
        <v>65</v>
      </c>
      <c r="C40" s="31"/>
      <c r="D40" s="36">
        <v>6</v>
      </c>
      <c r="E40" s="36" t="s">
        <v>43</v>
      </c>
      <c r="F40" s="32"/>
      <c r="G40" s="26">
        <v>0</v>
      </c>
      <c r="H40" s="1">
        <f t="shared" si="0"/>
        <v>0</v>
      </c>
      <c r="I40" s="26">
        <v>0</v>
      </c>
      <c r="J40" s="1">
        <f t="shared" si="1"/>
        <v>0</v>
      </c>
      <c r="K40" s="1">
        <f t="shared" si="2"/>
        <v>0</v>
      </c>
      <c r="L40" s="1">
        <f t="shared" si="5"/>
        <v>0</v>
      </c>
      <c r="M40" s="1">
        <f t="shared" si="6"/>
        <v>0</v>
      </c>
      <c r="N40" s="1">
        <f t="shared" si="3"/>
        <v>0</v>
      </c>
      <c r="O40" s="2">
        <f t="shared" si="4"/>
        <v>0</v>
      </c>
    </row>
    <row r="41" spans="1:15" s="23" customFormat="1" ht="52.5" customHeight="1" x14ac:dyDescent="0.2">
      <c r="A41" s="30">
        <f t="shared" si="8"/>
        <v>22</v>
      </c>
      <c r="B41" s="37" t="s">
        <v>66</v>
      </c>
      <c r="C41" s="31"/>
      <c r="D41" s="36">
        <v>6</v>
      </c>
      <c r="E41" s="36" t="s">
        <v>43</v>
      </c>
      <c r="F41" s="32"/>
      <c r="G41" s="26">
        <v>0</v>
      </c>
      <c r="H41" s="1">
        <f t="shared" si="0"/>
        <v>0</v>
      </c>
      <c r="I41" s="26">
        <v>0</v>
      </c>
      <c r="J41" s="1">
        <f t="shared" si="1"/>
        <v>0</v>
      </c>
      <c r="K41" s="1">
        <f t="shared" si="2"/>
        <v>0</v>
      </c>
      <c r="L41" s="1">
        <f t="shared" si="5"/>
        <v>0</v>
      </c>
      <c r="M41" s="1">
        <f t="shared" si="6"/>
        <v>0</v>
      </c>
      <c r="N41" s="1">
        <f t="shared" si="3"/>
        <v>0</v>
      </c>
      <c r="O41" s="2">
        <f t="shared" si="4"/>
        <v>0</v>
      </c>
    </row>
    <row r="42" spans="1:15" s="23" customFormat="1" ht="52.5" customHeight="1" x14ac:dyDescent="0.2">
      <c r="A42" s="30">
        <f t="shared" si="8"/>
        <v>23</v>
      </c>
      <c r="B42" s="37" t="s">
        <v>67</v>
      </c>
      <c r="C42" s="31"/>
      <c r="D42" s="36">
        <v>3</v>
      </c>
      <c r="E42" s="36" t="s">
        <v>43</v>
      </c>
      <c r="F42" s="32"/>
      <c r="G42" s="26">
        <v>0</v>
      </c>
      <c r="H42" s="1">
        <f t="shared" si="0"/>
        <v>0</v>
      </c>
      <c r="I42" s="26">
        <v>0</v>
      </c>
      <c r="J42" s="1">
        <f t="shared" si="1"/>
        <v>0</v>
      </c>
      <c r="K42" s="1">
        <f t="shared" si="2"/>
        <v>0</v>
      </c>
      <c r="L42" s="1">
        <f t="shared" si="5"/>
        <v>0</v>
      </c>
      <c r="M42" s="1">
        <f t="shared" si="6"/>
        <v>0</v>
      </c>
      <c r="N42" s="1">
        <f t="shared" si="3"/>
        <v>0</v>
      </c>
      <c r="O42" s="2">
        <f t="shared" si="4"/>
        <v>0</v>
      </c>
    </row>
    <row r="43" spans="1:15" s="23" customFormat="1" ht="52.5" customHeight="1" x14ac:dyDescent="0.2">
      <c r="A43" s="30">
        <f t="shared" si="8"/>
        <v>24</v>
      </c>
      <c r="B43" s="37" t="s">
        <v>68</v>
      </c>
      <c r="C43" s="31"/>
      <c r="D43" s="36">
        <v>5</v>
      </c>
      <c r="E43" s="36" t="s">
        <v>43</v>
      </c>
      <c r="F43" s="32"/>
      <c r="G43" s="26">
        <v>0</v>
      </c>
      <c r="H43" s="1">
        <f t="shared" si="0"/>
        <v>0</v>
      </c>
      <c r="I43" s="26">
        <v>0</v>
      </c>
      <c r="J43" s="1">
        <f t="shared" si="1"/>
        <v>0</v>
      </c>
      <c r="K43" s="1">
        <f t="shared" si="2"/>
        <v>0</v>
      </c>
      <c r="L43" s="1">
        <f t="shared" si="5"/>
        <v>0</v>
      </c>
      <c r="M43" s="1">
        <f t="shared" si="6"/>
        <v>0</v>
      </c>
      <c r="N43" s="1">
        <f t="shared" si="3"/>
        <v>0</v>
      </c>
      <c r="O43" s="2">
        <f t="shared" si="4"/>
        <v>0</v>
      </c>
    </row>
    <row r="44" spans="1:15" s="23" customFormat="1" ht="52.5" customHeight="1" x14ac:dyDescent="0.2">
      <c r="A44" s="30">
        <f>1+A43</f>
        <v>25</v>
      </c>
      <c r="B44" s="37" t="s">
        <v>69</v>
      </c>
      <c r="C44" s="31"/>
      <c r="D44" s="36">
        <v>5</v>
      </c>
      <c r="E44" s="36" t="s">
        <v>43</v>
      </c>
      <c r="F44" s="32"/>
      <c r="G44" s="26">
        <v>0</v>
      </c>
      <c r="H44" s="1">
        <f t="shared" si="0"/>
        <v>0</v>
      </c>
      <c r="I44" s="26">
        <v>0</v>
      </c>
      <c r="J44" s="1">
        <f t="shared" si="1"/>
        <v>0</v>
      </c>
      <c r="K44" s="1">
        <f t="shared" si="2"/>
        <v>0</v>
      </c>
      <c r="L44" s="1">
        <f t="shared" si="5"/>
        <v>0</v>
      </c>
      <c r="M44" s="1">
        <f t="shared" si="6"/>
        <v>0</v>
      </c>
      <c r="N44" s="1">
        <f t="shared" si="3"/>
        <v>0</v>
      </c>
      <c r="O44" s="2">
        <f t="shared" si="4"/>
        <v>0</v>
      </c>
    </row>
    <row r="45" spans="1:15" s="23" customFormat="1" ht="52.5" customHeight="1" x14ac:dyDescent="0.2">
      <c r="A45" s="30">
        <f t="shared" si="8"/>
        <v>26</v>
      </c>
      <c r="B45" s="37" t="s">
        <v>70</v>
      </c>
      <c r="C45" s="31"/>
      <c r="D45" s="36">
        <v>1</v>
      </c>
      <c r="E45" s="36" t="s">
        <v>43</v>
      </c>
      <c r="F45" s="32"/>
      <c r="G45" s="26">
        <v>0</v>
      </c>
      <c r="H45" s="1">
        <f t="shared" si="0"/>
        <v>0</v>
      </c>
      <c r="I45" s="26">
        <v>0</v>
      </c>
      <c r="J45" s="1">
        <f t="shared" si="1"/>
        <v>0</v>
      </c>
      <c r="K45" s="1">
        <f t="shared" si="2"/>
        <v>0</v>
      </c>
      <c r="L45" s="1">
        <f t="shared" si="5"/>
        <v>0</v>
      </c>
      <c r="M45" s="1">
        <f t="shared" si="6"/>
        <v>0</v>
      </c>
      <c r="N45" s="1">
        <f t="shared" si="3"/>
        <v>0</v>
      </c>
      <c r="O45" s="2">
        <f t="shared" si="4"/>
        <v>0</v>
      </c>
    </row>
    <row r="46" spans="1:15" s="23" customFormat="1" ht="52.5" customHeight="1" x14ac:dyDescent="0.2">
      <c r="A46" s="30">
        <f t="shared" si="8"/>
        <v>27</v>
      </c>
      <c r="B46" s="37" t="s">
        <v>71</v>
      </c>
      <c r="C46" s="31"/>
      <c r="D46" s="36">
        <v>3</v>
      </c>
      <c r="E46" s="36" t="s">
        <v>43</v>
      </c>
      <c r="F46" s="32"/>
      <c r="G46" s="26">
        <v>0</v>
      </c>
      <c r="H46" s="1">
        <f t="shared" si="0"/>
        <v>0</v>
      </c>
      <c r="I46" s="26">
        <v>0</v>
      </c>
      <c r="J46" s="1">
        <f t="shared" si="1"/>
        <v>0</v>
      </c>
      <c r="K46" s="1">
        <f t="shared" si="2"/>
        <v>0</v>
      </c>
      <c r="L46" s="1">
        <f t="shared" si="5"/>
        <v>0</v>
      </c>
      <c r="M46" s="1">
        <f t="shared" si="6"/>
        <v>0</v>
      </c>
      <c r="N46" s="1">
        <f t="shared" si="3"/>
        <v>0</v>
      </c>
      <c r="O46" s="2">
        <f t="shared" si="4"/>
        <v>0</v>
      </c>
    </row>
    <row r="47" spans="1:15" s="23" customFormat="1" ht="52.5" customHeight="1" x14ac:dyDescent="0.2">
      <c r="A47" s="30">
        <f t="shared" si="8"/>
        <v>28</v>
      </c>
      <c r="B47" s="37" t="s">
        <v>72</v>
      </c>
      <c r="C47" s="31"/>
      <c r="D47" s="36">
        <v>3</v>
      </c>
      <c r="E47" s="36" t="s">
        <v>43</v>
      </c>
      <c r="F47" s="32"/>
      <c r="G47" s="26">
        <v>0</v>
      </c>
      <c r="H47" s="1">
        <f t="shared" si="0"/>
        <v>0</v>
      </c>
      <c r="I47" s="26">
        <v>0</v>
      </c>
      <c r="J47" s="1">
        <f t="shared" si="1"/>
        <v>0</v>
      </c>
      <c r="K47" s="1">
        <f t="shared" si="2"/>
        <v>0</v>
      </c>
      <c r="L47" s="1">
        <f t="shared" si="5"/>
        <v>0</v>
      </c>
      <c r="M47" s="1">
        <f t="shared" si="6"/>
        <v>0</v>
      </c>
      <c r="N47" s="1">
        <f t="shared" si="3"/>
        <v>0</v>
      </c>
      <c r="O47" s="2">
        <f t="shared" si="4"/>
        <v>0</v>
      </c>
    </row>
    <row r="48" spans="1:15" s="23" customFormat="1" ht="52.5" customHeight="1" x14ac:dyDescent="0.2">
      <c r="A48" s="30">
        <f t="shared" si="8"/>
        <v>29</v>
      </c>
      <c r="B48" s="37" t="s">
        <v>73</v>
      </c>
      <c r="C48" s="31"/>
      <c r="D48" s="36">
        <v>2</v>
      </c>
      <c r="E48" s="36" t="s">
        <v>43</v>
      </c>
      <c r="F48" s="32"/>
      <c r="G48" s="26">
        <v>0</v>
      </c>
      <c r="H48" s="1">
        <f t="shared" si="0"/>
        <v>0</v>
      </c>
      <c r="I48" s="26">
        <v>0</v>
      </c>
      <c r="J48" s="1">
        <f t="shared" si="1"/>
        <v>0</v>
      </c>
      <c r="K48" s="1">
        <f t="shared" si="2"/>
        <v>0</v>
      </c>
      <c r="L48" s="1">
        <f t="shared" si="5"/>
        <v>0</v>
      </c>
      <c r="M48" s="1">
        <f t="shared" si="6"/>
        <v>0</v>
      </c>
      <c r="N48" s="1">
        <f t="shared" si="3"/>
        <v>0</v>
      </c>
      <c r="O48" s="2">
        <f t="shared" si="4"/>
        <v>0</v>
      </c>
    </row>
    <row r="49" spans="1:15" s="23" customFormat="1" ht="52.5" customHeight="1" x14ac:dyDescent="0.2">
      <c r="A49" s="30">
        <f t="shared" si="8"/>
        <v>30</v>
      </c>
      <c r="B49" s="37" t="s">
        <v>74</v>
      </c>
      <c r="C49" s="31"/>
      <c r="D49" s="36">
        <v>3</v>
      </c>
      <c r="E49" s="36" t="s">
        <v>43</v>
      </c>
      <c r="F49" s="32"/>
      <c r="G49" s="26">
        <v>0.05</v>
      </c>
      <c r="H49" s="1">
        <f t="shared" si="0"/>
        <v>0</v>
      </c>
      <c r="I49" s="26">
        <v>0.08</v>
      </c>
      <c r="J49" s="1">
        <f t="shared" si="1"/>
        <v>0</v>
      </c>
      <c r="K49" s="1">
        <f t="shared" si="2"/>
        <v>0</v>
      </c>
      <c r="L49" s="1">
        <f t="shared" si="5"/>
        <v>0</v>
      </c>
      <c r="M49" s="1">
        <f t="shared" si="6"/>
        <v>0</v>
      </c>
      <c r="N49" s="1">
        <f t="shared" si="3"/>
        <v>0</v>
      </c>
      <c r="O49" s="2">
        <f t="shared" si="4"/>
        <v>0</v>
      </c>
    </row>
    <row r="50" spans="1:15" s="23" customFormat="1" ht="52.5" customHeight="1" x14ac:dyDescent="0.2">
      <c r="A50" s="30">
        <f t="shared" si="8"/>
        <v>31</v>
      </c>
      <c r="B50" s="37" t="s">
        <v>75</v>
      </c>
      <c r="C50" s="31"/>
      <c r="D50" s="36">
        <v>4</v>
      </c>
      <c r="E50" s="36" t="s">
        <v>43</v>
      </c>
      <c r="F50" s="32"/>
      <c r="G50" s="26">
        <v>0.05</v>
      </c>
      <c r="H50" s="1">
        <f t="shared" si="0"/>
        <v>0</v>
      </c>
      <c r="I50" s="26">
        <v>0.08</v>
      </c>
      <c r="J50" s="1">
        <f t="shared" si="1"/>
        <v>0</v>
      </c>
      <c r="K50" s="1">
        <f t="shared" si="2"/>
        <v>0</v>
      </c>
      <c r="L50" s="1">
        <f t="shared" si="5"/>
        <v>0</v>
      </c>
      <c r="M50" s="1">
        <f t="shared" si="6"/>
        <v>0</v>
      </c>
      <c r="N50" s="1">
        <f t="shared" si="3"/>
        <v>0</v>
      </c>
      <c r="O50" s="2">
        <f t="shared" si="4"/>
        <v>0</v>
      </c>
    </row>
    <row r="51" spans="1:15" s="23" customFormat="1" ht="52.5" customHeight="1" x14ac:dyDescent="0.2">
      <c r="A51" s="30">
        <f t="shared" si="8"/>
        <v>32</v>
      </c>
      <c r="B51" s="37" t="s">
        <v>76</v>
      </c>
      <c r="C51" s="31"/>
      <c r="D51" s="36">
        <v>1</v>
      </c>
      <c r="E51" s="36" t="s">
        <v>43</v>
      </c>
      <c r="F51" s="32"/>
      <c r="G51" s="26">
        <v>0</v>
      </c>
      <c r="H51" s="1">
        <f t="shared" si="0"/>
        <v>0</v>
      </c>
      <c r="I51" s="26">
        <v>0</v>
      </c>
      <c r="J51" s="1">
        <f t="shared" si="1"/>
        <v>0</v>
      </c>
      <c r="K51" s="1">
        <f t="shared" si="2"/>
        <v>0</v>
      </c>
      <c r="L51" s="1">
        <f t="shared" si="5"/>
        <v>0</v>
      </c>
      <c r="M51" s="1">
        <f t="shared" si="6"/>
        <v>0</v>
      </c>
      <c r="N51" s="1">
        <f t="shared" si="3"/>
        <v>0</v>
      </c>
      <c r="O51" s="2">
        <f t="shared" si="4"/>
        <v>0</v>
      </c>
    </row>
    <row r="52" spans="1:15" s="23" customFormat="1" ht="52.5" customHeight="1" x14ac:dyDescent="0.2">
      <c r="A52" s="30">
        <f t="shared" si="8"/>
        <v>33</v>
      </c>
      <c r="B52" s="37" t="s">
        <v>77</v>
      </c>
      <c r="C52" s="31"/>
      <c r="D52" s="36">
        <v>6</v>
      </c>
      <c r="E52" s="36" t="s">
        <v>43</v>
      </c>
      <c r="F52" s="32"/>
      <c r="G52" s="26">
        <v>0</v>
      </c>
      <c r="H52" s="1">
        <f t="shared" si="0"/>
        <v>0</v>
      </c>
      <c r="I52" s="26">
        <v>0</v>
      </c>
      <c r="J52" s="1">
        <f t="shared" si="1"/>
        <v>0</v>
      </c>
      <c r="K52" s="1">
        <f t="shared" si="2"/>
        <v>0</v>
      </c>
      <c r="L52" s="1">
        <f t="shared" si="5"/>
        <v>0</v>
      </c>
      <c r="M52" s="1">
        <f t="shared" si="6"/>
        <v>0</v>
      </c>
      <c r="N52" s="1">
        <f t="shared" si="3"/>
        <v>0</v>
      </c>
      <c r="O52" s="2">
        <f t="shared" si="4"/>
        <v>0</v>
      </c>
    </row>
    <row r="53" spans="1:15" s="23" customFormat="1" ht="52.5" customHeight="1" x14ac:dyDescent="0.2">
      <c r="A53" s="30">
        <f t="shared" si="8"/>
        <v>34</v>
      </c>
      <c r="B53" s="37" t="s">
        <v>78</v>
      </c>
      <c r="C53" s="31"/>
      <c r="D53" s="36">
        <v>1</v>
      </c>
      <c r="E53" s="36" t="s">
        <v>43</v>
      </c>
      <c r="F53" s="32"/>
      <c r="G53" s="26">
        <v>0</v>
      </c>
      <c r="H53" s="1">
        <f t="shared" si="0"/>
        <v>0</v>
      </c>
      <c r="I53" s="26">
        <v>0</v>
      </c>
      <c r="J53" s="1">
        <f t="shared" si="1"/>
        <v>0</v>
      </c>
      <c r="K53" s="1">
        <f t="shared" si="2"/>
        <v>0</v>
      </c>
      <c r="L53" s="1">
        <f t="shared" si="5"/>
        <v>0</v>
      </c>
      <c r="M53" s="1">
        <f t="shared" si="6"/>
        <v>0</v>
      </c>
      <c r="N53" s="1">
        <f t="shared" si="3"/>
        <v>0</v>
      </c>
      <c r="O53" s="2">
        <f t="shared" si="4"/>
        <v>0</v>
      </c>
    </row>
    <row r="54" spans="1:15" s="23" customFormat="1" ht="52.5" customHeight="1" x14ac:dyDescent="0.2">
      <c r="A54" s="30">
        <f t="shared" si="8"/>
        <v>35</v>
      </c>
      <c r="B54" s="37" t="s">
        <v>79</v>
      </c>
      <c r="C54" s="31"/>
      <c r="D54" s="36">
        <v>3</v>
      </c>
      <c r="E54" s="36" t="s">
        <v>43</v>
      </c>
      <c r="F54" s="32"/>
      <c r="G54" s="26">
        <v>0</v>
      </c>
      <c r="H54" s="1">
        <f t="shared" si="0"/>
        <v>0</v>
      </c>
      <c r="I54" s="26">
        <v>0</v>
      </c>
      <c r="J54" s="1">
        <f t="shared" si="1"/>
        <v>0</v>
      </c>
      <c r="K54" s="1">
        <f t="shared" si="2"/>
        <v>0</v>
      </c>
      <c r="L54" s="1">
        <f t="shared" si="5"/>
        <v>0</v>
      </c>
      <c r="M54" s="1">
        <f t="shared" si="6"/>
        <v>0</v>
      </c>
      <c r="N54" s="1">
        <f t="shared" si="3"/>
        <v>0</v>
      </c>
      <c r="O54" s="2">
        <f t="shared" si="4"/>
        <v>0</v>
      </c>
    </row>
    <row r="55" spans="1:15" s="23" customFormat="1" ht="52.5" customHeight="1" x14ac:dyDescent="0.2">
      <c r="A55" s="30">
        <f t="shared" si="8"/>
        <v>36</v>
      </c>
      <c r="B55" s="37" t="s">
        <v>80</v>
      </c>
      <c r="C55" s="31"/>
      <c r="D55" s="36">
        <v>3</v>
      </c>
      <c r="E55" s="36" t="s">
        <v>43</v>
      </c>
      <c r="F55" s="32"/>
      <c r="G55" s="26">
        <v>0</v>
      </c>
      <c r="H55" s="1">
        <f t="shared" si="0"/>
        <v>0</v>
      </c>
      <c r="I55" s="26">
        <v>0</v>
      </c>
      <c r="J55" s="1">
        <f t="shared" si="1"/>
        <v>0</v>
      </c>
      <c r="K55" s="1">
        <f t="shared" si="2"/>
        <v>0</v>
      </c>
      <c r="L55" s="1">
        <f t="shared" si="5"/>
        <v>0</v>
      </c>
      <c r="M55" s="1">
        <f t="shared" si="6"/>
        <v>0</v>
      </c>
      <c r="N55" s="1">
        <f t="shared" si="3"/>
        <v>0</v>
      </c>
      <c r="O55" s="2">
        <f t="shared" si="4"/>
        <v>0</v>
      </c>
    </row>
    <row r="56" spans="1:15" s="23" customFormat="1" ht="52.5" customHeight="1" x14ac:dyDescent="0.2">
      <c r="A56" s="30">
        <f t="shared" si="8"/>
        <v>37</v>
      </c>
      <c r="B56" s="37" t="s">
        <v>81</v>
      </c>
      <c r="C56" s="31"/>
      <c r="D56" s="36">
        <v>3</v>
      </c>
      <c r="E56" s="36" t="s">
        <v>43</v>
      </c>
      <c r="F56" s="32"/>
      <c r="G56" s="26">
        <v>0</v>
      </c>
      <c r="H56" s="1">
        <f t="shared" si="0"/>
        <v>0</v>
      </c>
      <c r="I56" s="26">
        <v>0</v>
      </c>
      <c r="J56" s="1">
        <f t="shared" si="1"/>
        <v>0</v>
      </c>
      <c r="K56" s="1">
        <f t="shared" si="2"/>
        <v>0</v>
      </c>
      <c r="L56" s="1">
        <f t="shared" si="5"/>
        <v>0</v>
      </c>
      <c r="M56" s="1">
        <f t="shared" si="6"/>
        <v>0</v>
      </c>
      <c r="N56" s="1">
        <f t="shared" si="3"/>
        <v>0</v>
      </c>
      <c r="O56" s="2">
        <f t="shared" si="4"/>
        <v>0</v>
      </c>
    </row>
    <row r="57" spans="1:15" s="23" customFormat="1" ht="52.5" customHeight="1" x14ac:dyDescent="0.2">
      <c r="A57" s="30">
        <f t="shared" si="8"/>
        <v>38</v>
      </c>
      <c r="B57" s="37" t="s">
        <v>82</v>
      </c>
      <c r="C57" s="31"/>
      <c r="D57" s="36">
        <v>3</v>
      </c>
      <c r="E57" s="36" t="s">
        <v>43</v>
      </c>
      <c r="F57" s="32"/>
      <c r="G57" s="26">
        <v>0</v>
      </c>
      <c r="H57" s="1">
        <f t="shared" si="0"/>
        <v>0</v>
      </c>
      <c r="I57" s="26">
        <v>0</v>
      </c>
      <c r="J57" s="1">
        <f t="shared" si="1"/>
        <v>0</v>
      </c>
      <c r="K57" s="1">
        <f t="shared" si="2"/>
        <v>0</v>
      </c>
      <c r="L57" s="1">
        <f t="shared" si="5"/>
        <v>0</v>
      </c>
      <c r="M57" s="1">
        <f t="shared" si="6"/>
        <v>0</v>
      </c>
      <c r="N57" s="1">
        <f t="shared" si="3"/>
        <v>0</v>
      </c>
      <c r="O57" s="2">
        <f t="shared" si="4"/>
        <v>0</v>
      </c>
    </row>
    <row r="58" spans="1:15" s="23" customFormat="1" ht="52.5" customHeight="1" x14ac:dyDescent="0.2">
      <c r="A58" s="30">
        <f t="shared" si="8"/>
        <v>39</v>
      </c>
      <c r="B58" s="37" t="s">
        <v>83</v>
      </c>
      <c r="C58" s="31"/>
      <c r="D58" s="36">
        <v>25</v>
      </c>
      <c r="E58" s="36" t="s">
        <v>43</v>
      </c>
      <c r="F58" s="32"/>
      <c r="G58" s="26">
        <v>0</v>
      </c>
      <c r="H58" s="1">
        <f t="shared" si="0"/>
        <v>0</v>
      </c>
      <c r="I58" s="26">
        <v>0</v>
      </c>
      <c r="J58" s="1">
        <f t="shared" si="1"/>
        <v>0</v>
      </c>
      <c r="K58" s="1">
        <f t="shared" si="2"/>
        <v>0</v>
      </c>
      <c r="L58" s="1">
        <f t="shared" si="5"/>
        <v>0</v>
      </c>
      <c r="M58" s="1">
        <f t="shared" si="6"/>
        <v>0</v>
      </c>
      <c r="N58" s="1">
        <f t="shared" si="3"/>
        <v>0</v>
      </c>
      <c r="O58" s="2">
        <f t="shared" si="4"/>
        <v>0</v>
      </c>
    </row>
    <row r="59" spans="1:15" s="23" customFormat="1" ht="52.5" customHeight="1" x14ac:dyDescent="0.2">
      <c r="A59" s="30">
        <f t="shared" si="8"/>
        <v>40</v>
      </c>
      <c r="B59" s="37" t="s">
        <v>84</v>
      </c>
      <c r="C59" s="31"/>
      <c r="D59" s="36">
        <v>1</v>
      </c>
      <c r="E59" s="36" t="s">
        <v>43</v>
      </c>
      <c r="F59" s="32"/>
      <c r="G59" s="26">
        <v>0</v>
      </c>
      <c r="H59" s="1">
        <f t="shared" si="0"/>
        <v>0</v>
      </c>
      <c r="I59" s="26">
        <v>0</v>
      </c>
      <c r="J59" s="1">
        <f t="shared" si="1"/>
        <v>0</v>
      </c>
      <c r="K59" s="1">
        <f t="shared" si="2"/>
        <v>0</v>
      </c>
      <c r="L59" s="1">
        <f t="shared" si="5"/>
        <v>0</v>
      </c>
      <c r="M59" s="1">
        <f t="shared" si="6"/>
        <v>0</v>
      </c>
      <c r="N59" s="1">
        <f t="shared" si="3"/>
        <v>0</v>
      </c>
      <c r="O59" s="2">
        <f t="shared" si="4"/>
        <v>0</v>
      </c>
    </row>
    <row r="60" spans="1:15" s="23" customFormat="1" ht="52.5" customHeight="1" x14ac:dyDescent="0.2">
      <c r="A60" s="30">
        <f t="shared" si="8"/>
        <v>41</v>
      </c>
      <c r="B60" s="37" t="s">
        <v>85</v>
      </c>
      <c r="C60" s="31"/>
      <c r="D60" s="36">
        <v>4</v>
      </c>
      <c r="E60" s="36" t="s">
        <v>43</v>
      </c>
      <c r="F60" s="32"/>
      <c r="G60" s="26">
        <v>0</v>
      </c>
      <c r="H60" s="1">
        <f t="shared" si="0"/>
        <v>0</v>
      </c>
      <c r="I60" s="26">
        <v>0</v>
      </c>
      <c r="J60" s="1">
        <f t="shared" si="1"/>
        <v>0</v>
      </c>
      <c r="K60" s="1">
        <f t="shared" si="2"/>
        <v>0</v>
      </c>
      <c r="L60" s="1">
        <f t="shared" si="5"/>
        <v>0</v>
      </c>
      <c r="M60" s="1">
        <f t="shared" si="6"/>
        <v>0</v>
      </c>
      <c r="N60" s="1">
        <f t="shared" si="3"/>
        <v>0</v>
      </c>
      <c r="O60" s="2">
        <f t="shared" si="4"/>
        <v>0</v>
      </c>
    </row>
    <row r="61" spans="1:15" s="23" customFormat="1" ht="52.5" customHeight="1" x14ac:dyDescent="0.2">
      <c r="A61" s="30">
        <f t="shared" si="8"/>
        <v>42</v>
      </c>
      <c r="B61" s="37" t="s">
        <v>86</v>
      </c>
      <c r="C61" s="31"/>
      <c r="D61" s="36">
        <v>3</v>
      </c>
      <c r="E61" s="36" t="s">
        <v>43</v>
      </c>
      <c r="F61" s="32"/>
      <c r="G61" s="26">
        <v>0</v>
      </c>
      <c r="H61" s="1">
        <f t="shared" si="0"/>
        <v>0</v>
      </c>
      <c r="I61" s="26">
        <v>0</v>
      </c>
      <c r="J61" s="1">
        <f t="shared" si="1"/>
        <v>0</v>
      </c>
      <c r="K61" s="1">
        <f t="shared" si="2"/>
        <v>0</v>
      </c>
      <c r="L61" s="1">
        <f t="shared" si="5"/>
        <v>0</v>
      </c>
      <c r="M61" s="1">
        <f t="shared" si="6"/>
        <v>0</v>
      </c>
      <c r="N61" s="1">
        <f t="shared" si="3"/>
        <v>0</v>
      </c>
      <c r="O61" s="2">
        <f t="shared" si="4"/>
        <v>0</v>
      </c>
    </row>
    <row r="62" spans="1:15" s="23" customFormat="1" ht="52.5" customHeight="1" x14ac:dyDescent="0.2">
      <c r="A62" s="30">
        <f t="shared" si="8"/>
        <v>43</v>
      </c>
      <c r="B62" s="37" t="s">
        <v>87</v>
      </c>
      <c r="C62" s="31"/>
      <c r="D62" s="36">
        <v>1</v>
      </c>
      <c r="E62" s="36" t="s">
        <v>43</v>
      </c>
      <c r="F62" s="32"/>
      <c r="G62" s="26">
        <v>0</v>
      </c>
      <c r="H62" s="1">
        <f t="shared" si="0"/>
        <v>0</v>
      </c>
      <c r="I62" s="26">
        <v>0</v>
      </c>
      <c r="J62" s="1">
        <f t="shared" si="1"/>
        <v>0</v>
      </c>
      <c r="K62" s="1">
        <f t="shared" si="2"/>
        <v>0</v>
      </c>
      <c r="L62" s="1">
        <f t="shared" si="5"/>
        <v>0</v>
      </c>
      <c r="M62" s="1">
        <f t="shared" si="6"/>
        <v>0</v>
      </c>
      <c r="N62" s="1">
        <f t="shared" si="3"/>
        <v>0</v>
      </c>
      <c r="O62" s="2">
        <f t="shared" si="4"/>
        <v>0</v>
      </c>
    </row>
    <row r="63" spans="1:15" s="23" customFormat="1" ht="52.5" customHeight="1" x14ac:dyDescent="0.2">
      <c r="A63" s="30">
        <f t="shared" si="8"/>
        <v>44</v>
      </c>
      <c r="B63" s="37" t="s">
        <v>88</v>
      </c>
      <c r="C63" s="31"/>
      <c r="D63" s="36">
        <v>4</v>
      </c>
      <c r="E63" s="36" t="s">
        <v>43</v>
      </c>
      <c r="F63" s="32"/>
      <c r="G63" s="26">
        <v>0</v>
      </c>
      <c r="H63" s="1">
        <f t="shared" si="0"/>
        <v>0</v>
      </c>
      <c r="I63" s="26">
        <v>0</v>
      </c>
      <c r="J63" s="1">
        <f t="shared" si="1"/>
        <v>0</v>
      </c>
      <c r="K63" s="1">
        <f t="shared" si="2"/>
        <v>0</v>
      </c>
      <c r="L63" s="1">
        <f t="shared" si="5"/>
        <v>0</v>
      </c>
      <c r="M63" s="1">
        <f t="shared" si="6"/>
        <v>0</v>
      </c>
      <c r="N63" s="1">
        <f t="shared" si="3"/>
        <v>0</v>
      </c>
      <c r="O63" s="2">
        <f t="shared" si="4"/>
        <v>0</v>
      </c>
    </row>
    <row r="64" spans="1:15" s="23" customFormat="1" ht="52.5" customHeight="1" x14ac:dyDescent="0.2">
      <c r="A64" s="30">
        <f t="shared" si="8"/>
        <v>45</v>
      </c>
      <c r="B64" s="37" t="s">
        <v>89</v>
      </c>
      <c r="C64" s="31"/>
      <c r="D64" s="36">
        <v>4</v>
      </c>
      <c r="E64" s="36" t="s">
        <v>43</v>
      </c>
      <c r="F64" s="32"/>
      <c r="G64" s="26">
        <v>0</v>
      </c>
      <c r="H64" s="1">
        <f t="shared" si="0"/>
        <v>0</v>
      </c>
      <c r="I64" s="26">
        <v>0</v>
      </c>
      <c r="J64" s="1">
        <f t="shared" si="1"/>
        <v>0</v>
      </c>
      <c r="K64" s="1">
        <f t="shared" si="2"/>
        <v>0</v>
      </c>
      <c r="L64" s="1">
        <f t="shared" si="5"/>
        <v>0</v>
      </c>
      <c r="M64" s="1">
        <f t="shared" si="6"/>
        <v>0</v>
      </c>
      <c r="N64" s="1">
        <f t="shared" si="3"/>
        <v>0</v>
      </c>
      <c r="O64" s="2">
        <f t="shared" si="4"/>
        <v>0</v>
      </c>
    </row>
    <row r="65" spans="1:15" s="23" customFormat="1" ht="52.5" customHeight="1" x14ac:dyDescent="0.2">
      <c r="A65" s="30">
        <f t="shared" si="8"/>
        <v>46</v>
      </c>
      <c r="B65" s="37" t="s">
        <v>90</v>
      </c>
      <c r="C65" s="31"/>
      <c r="D65" s="36">
        <v>6</v>
      </c>
      <c r="E65" s="36" t="s">
        <v>43</v>
      </c>
      <c r="F65" s="32"/>
      <c r="G65" s="26">
        <v>0</v>
      </c>
      <c r="H65" s="1">
        <f t="shared" si="0"/>
        <v>0</v>
      </c>
      <c r="I65" s="26">
        <v>0</v>
      </c>
      <c r="J65" s="1">
        <f t="shared" si="1"/>
        <v>0</v>
      </c>
      <c r="K65" s="1">
        <f t="shared" si="2"/>
        <v>0</v>
      </c>
      <c r="L65" s="1">
        <f t="shared" si="5"/>
        <v>0</v>
      </c>
      <c r="M65" s="1">
        <f t="shared" si="6"/>
        <v>0</v>
      </c>
      <c r="N65" s="1">
        <f t="shared" si="3"/>
        <v>0</v>
      </c>
      <c r="O65" s="2">
        <f t="shared" si="4"/>
        <v>0</v>
      </c>
    </row>
    <row r="66" spans="1:15" s="23" customFormat="1" ht="52.5" customHeight="1" x14ac:dyDescent="0.2">
      <c r="A66" s="30">
        <f t="shared" si="8"/>
        <v>47</v>
      </c>
      <c r="B66" s="37" t="s">
        <v>91</v>
      </c>
      <c r="C66" s="31"/>
      <c r="D66" s="36">
        <v>6</v>
      </c>
      <c r="E66" s="36" t="s">
        <v>43</v>
      </c>
      <c r="F66" s="32"/>
      <c r="G66" s="26">
        <v>0</v>
      </c>
      <c r="H66" s="1">
        <f t="shared" si="0"/>
        <v>0</v>
      </c>
      <c r="I66" s="26">
        <v>0</v>
      </c>
      <c r="J66" s="1">
        <f t="shared" si="1"/>
        <v>0</v>
      </c>
      <c r="K66" s="1">
        <f t="shared" si="2"/>
        <v>0</v>
      </c>
      <c r="L66" s="1">
        <f t="shared" si="5"/>
        <v>0</v>
      </c>
      <c r="M66" s="1">
        <f t="shared" si="6"/>
        <v>0</v>
      </c>
      <c r="N66" s="1">
        <f t="shared" si="3"/>
        <v>0</v>
      </c>
      <c r="O66" s="2">
        <f t="shared" si="4"/>
        <v>0</v>
      </c>
    </row>
    <row r="67" spans="1:15" s="23" customFormat="1" ht="52.5" customHeight="1" x14ac:dyDescent="0.2">
      <c r="A67" s="30">
        <f t="shared" si="8"/>
        <v>48</v>
      </c>
      <c r="B67" s="37" t="s">
        <v>92</v>
      </c>
      <c r="C67" s="31"/>
      <c r="D67" s="36">
        <v>2</v>
      </c>
      <c r="E67" s="36" t="s">
        <v>43</v>
      </c>
      <c r="F67" s="32"/>
      <c r="G67" s="26">
        <v>0</v>
      </c>
      <c r="H67" s="1">
        <f t="shared" si="0"/>
        <v>0</v>
      </c>
      <c r="I67" s="26">
        <v>0</v>
      </c>
      <c r="J67" s="1">
        <f t="shared" si="1"/>
        <v>0</v>
      </c>
      <c r="K67" s="1">
        <f t="shared" si="2"/>
        <v>0</v>
      </c>
      <c r="L67" s="1">
        <f t="shared" si="5"/>
        <v>0</v>
      </c>
      <c r="M67" s="1">
        <f t="shared" si="6"/>
        <v>0</v>
      </c>
      <c r="N67" s="1">
        <f t="shared" si="3"/>
        <v>0</v>
      </c>
      <c r="O67" s="2">
        <f t="shared" si="4"/>
        <v>0</v>
      </c>
    </row>
    <row r="68" spans="1:15" s="23" customFormat="1" ht="52.5" customHeight="1" x14ac:dyDescent="0.2">
      <c r="A68" s="30">
        <f t="shared" si="8"/>
        <v>49</v>
      </c>
      <c r="B68" s="37" t="s">
        <v>93</v>
      </c>
      <c r="C68" s="31"/>
      <c r="D68" s="36">
        <v>3</v>
      </c>
      <c r="E68" s="36" t="s">
        <v>43</v>
      </c>
      <c r="F68" s="32"/>
      <c r="G68" s="26">
        <v>0</v>
      </c>
      <c r="H68" s="1">
        <f t="shared" si="0"/>
        <v>0</v>
      </c>
      <c r="I68" s="26">
        <v>0</v>
      </c>
      <c r="J68" s="1">
        <f t="shared" si="1"/>
        <v>0</v>
      </c>
      <c r="K68" s="1">
        <f t="shared" si="2"/>
        <v>0</v>
      </c>
      <c r="L68" s="1">
        <f t="shared" si="5"/>
        <v>0</v>
      </c>
      <c r="M68" s="1">
        <f t="shared" si="6"/>
        <v>0</v>
      </c>
      <c r="N68" s="1">
        <f t="shared" si="3"/>
        <v>0</v>
      </c>
      <c r="O68" s="2">
        <f t="shared" si="4"/>
        <v>0</v>
      </c>
    </row>
    <row r="69" spans="1:15" s="23" customFormat="1" ht="52.5" customHeight="1" x14ac:dyDescent="0.2">
      <c r="A69" s="30">
        <f t="shared" si="8"/>
        <v>50</v>
      </c>
      <c r="B69" s="37" t="s">
        <v>94</v>
      </c>
      <c r="C69" s="31"/>
      <c r="D69" s="36">
        <v>3</v>
      </c>
      <c r="E69" s="36" t="s">
        <v>43</v>
      </c>
      <c r="F69" s="32"/>
      <c r="G69" s="26">
        <v>0</v>
      </c>
      <c r="H69" s="1">
        <f t="shared" si="0"/>
        <v>0</v>
      </c>
      <c r="I69" s="26">
        <v>0</v>
      </c>
      <c r="J69" s="1">
        <f t="shared" si="1"/>
        <v>0</v>
      </c>
      <c r="K69" s="1">
        <f t="shared" si="2"/>
        <v>0</v>
      </c>
      <c r="L69" s="1">
        <f t="shared" si="5"/>
        <v>0</v>
      </c>
      <c r="M69" s="1">
        <f t="shared" si="6"/>
        <v>0</v>
      </c>
      <c r="N69" s="1">
        <f t="shared" si="3"/>
        <v>0</v>
      </c>
      <c r="O69" s="2">
        <f t="shared" si="4"/>
        <v>0</v>
      </c>
    </row>
    <row r="70" spans="1:15" s="23" customFormat="1" ht="52.5" customHeight="1" x14ac:dyDescent="0.2">
      <c r="A70" s="30">
        <f t="shared" si="8"/>
        <v>51</v>
      </c>
      <c r="B70" s="37" t="s">
        <v>95</v>
      </c>
      <c r="C70" s="31"/>
      <c r="D70" s="36">
        <v>3</v>
      </c>
      <c r="E70" s="36" t="s">
        <v>43</v>
      </c>
      <c r="F70" s="32"/>
      <c r="G70" s="26">
        <v>0</v>
      </c>
      <c r="H70" s="1">
        <f t="shared" si="0"/>
        <v>0</v>
      </c>
      <c r="I70" s="26">
        <v>0</v>
      </c>
      <c r="J70" s="1">
        <f t="shared" si="1"/>
        <v>0</v>
      </c>
      <c r="K70" s="1">
        <f t="shared" si="2"/>
        <v>0</v>
      </c>
      <c r="L70" s="1">
        <f t="shared" si="5"/>
        <v>0</v>
      </c>
      <c r="M70" s="1">
        <f t="shared" si="6"/>
        <v>0</v>
      </c>
      <c r="N70" s="1">
        <f t="shared" si="3"/>
        <v>0</v>
      </c>
      <c r="O70" s="2">
        <f t="shared" si="4"/>
        <v>0</v>
      </c>
    </row>
    <row r="71" spans="1:15" s="23" customFormat="1" ht="52.5" customHeight="1" x14ac:dyDescent="0.2">
      <c r="A71" s="30">
        <f t="shared" si="8"/>
        <v>52</v>
      </c>
      <c r="B71" s="37" t="s">
        <v>96</v>
      </c>
      <c r="C71" s="31"/>
      <c r="D71" s="36">
        <v>3</v>
      </c>
      <c r="E71" s="36" t="s">
        <v>43</v>
      </c>
      <c r="F71" s="32"/>
      <c r="G71" s="26">
        <v>0</v>
      </c>
      <c r="H71" s="1">
        <f t="shared" si="0"/>
        <v>0</v>
      </c>
      <c r="I71" s="26">
        <v>0</v>
      </c>
      <c r="J71" s="1">
        <f t="shared" si="1"/>
        <v>0</v>
      </c>
      <c r="K71" s="1">
        <f t="shared" si="2"/>
        <v>0</v>
      </c>
      <c r="L71" s="1">
        <f t="shared" si="5"/>
        <v>0</v>
      </c>
      <c r="M71" s="1">
        <f t="shared" si="6"/>
        <v>0</v>
      </c>
      <c r="N71" s="1">
        <f t="shared" si="3"/>
        <v>0</v>
      </c>
      <c r="O71" s="2">
        <f t="shared" si="4"/>
        <v>0</v>
      </c>
    </row>
    <row r="72" spans="1:15" s="23" customFormat="1" ht="52.5" customHeight="1" x14ac:dyDescent="0.2">
      <c r="A72" s="30">
        <f t="shared" si="8"/>
        <v>53</v>
      </c>
      <c r="B72" s="37" t="s">
        <v>97</v>
      </c>
      <c r="C72" s="31"/>
      <c r="D72" s="36">
        <v>1</v>
      </c>
      <c r="E72" s="36" t="s">
        <v>43</v>
      </c>
      <c r="F72" s="32"/>
      <c r="G72" s="26">
        <v>0</v>
      </c>
      <c r="H72" s="1">
        <f t="shared" si="0"/>
        <v>0</v>
      </c>
      <c r="I72" s="26">
        <v>0</v>
      </c>
      <c r="J72" s="1">
        <f t="shared" si="1"/>
        <v>0</v>
      </c>
      <c r="K72" s="1">
        <f t="shared" si="2"/>
        <v>0</v>
      </c>
      <c r="L72" s="1">
        <f t="shared" si="5"/>
        <v>0</v>
      </c>
      <c r="M72" s="1">
        <f t="shared" si="6"/>
        <v>0</v>
      </c>
      <c r="N72" s="1">
        <f t="shared" si="3"/>
        <v>0</v>
      </c>
      <c r="O72" s="2">
        <f t="shared" si="4"/>
        <v>0</v>
      </c>
    </row>
    <row r="73" spans="1:15" s="23" customFormat="1" ht="52.5" customHeight="1" x14ac:dyDescent="0.2">
      <c r="A73" s="30">
        <f t="shared" si="8"/>
        <v>54</v>
      </c>
      <c r="B73" s="37" t="s">
        <v>98</v>
      </c>
      <c r="C73" s="31"/>
      <c r="D73" s="36">
        <v>4</v>
      </c>
      <c r="E73" s="36" t="s">
        <v>43</v>
      </c>
      <c r="F73" s="32"/>
      <c r="G73" s="26">
        <v>0</v>
      </c>
      <c r="H73" s="1">
        <f t="shared" si="0"/>
        <v>0</v>
      </c>
      <c r="I73" s="26">
        <v>0</v>
      </c>
      <c r="J73" s="1">
        <f t="shared" si="1"/>
        <v>0</v>
      </c>
      <c r="K73" s="1">
        <f t="shared" si="2"/>
        <v>0</v>
      </c>
      <c r="L73" s="1">
        <f t="shared" si="5"/>
        <v>0</v>
      </c>
      <c r="M73" s="1">
        <f t="shared" si="6"/>
        <v>0</v>
      </c>
      <c r="N73" s="1">
        <f t="shared" si="3"/>
        <v>0</v>
      </c>
      <c r="O73" s="2">
        <f t="shared" si="4"/>
        <v>0</v>
      </c>
    </row>
    <row r="74" spans="1:15" s="23" customFormat="1" ht="52.5" customHeight="1" x14ac:dyDescent="0.2">
      <c r="A74" s="30">
        <f t="shared" si="8"/>
        <v>55</v>
      </c>
      <c r="B74" s="37" t="s">
        <v>99</v>
      </c>
      <c r="C74" s="31"/>
      <c r="D74" s="36">
        <v>4</v>
      </c>
      <c r="E74" s="36" t="s">
        <v>43</v>
      </c>
      <c r="F74" s="32"/>
      <c r="G74" s="26">
        <v>0</v>
      </c>
      <c r="H74" s="1">
        <f t="shared" si="0"/>
        <v>0</v>
      </c>
      <c r="I74" s="26">
        <v>0</v>
      </c>
      <c r="J74" s="1">
        <f t="shared" si="1"/>
        <v>0</v>
      </c>
      <c r="K74" s="1">
        <f t="shared" si="2"/>
        <v>0</v>
      </c>
      <c r="L74" s="1">
        <f t="shared" si="5"/>
        <v>0</v>
      </c>
      <c r="M74" s="1">
        <f t="shared" si="6"/>
        <v>0</v>
      </c>
      <c r="N74" s="1">
        <f t="shared" si="3"/>
        <v>0</v>
      </c>
      <c r="O74" s="2">
        <f t="shared" si="4"/>
        <v>0</v>
      </c>
    </row>
    <row r="75" spans="1:15" s="23" customFormat="1" ht="52.5" customHeight="1" x14ac:dyDescent="0.2">
      <c r="A75" s="30">
        <f t="shared" si="8"/>
        <v>56</v>
      </c>
      <c r="B75" s="37" t="s">
        <v>100</v>
      </c>
      <c r="C75" s="31"/>
      <c r="D75" s="36">
        <v>6</v>
      </c>
      <c r="E75" s="36" t="s">
        <v>43</v>
      </c>
      <c r="F75" s="32"/>
      <c r="G75" s="26">
        <v>0</v>
      </c>
      <c r="H75" s="1">
        <f t="shared" si="0"/>
        <v>0</v>
      </c>
      <c r="I75" s="26">
        <v>0</v>
      </c>
      <c r="J75" s="1">
        <f t="shared" si="1"/>
        <v>0</v>
      </c>
      <c r="K75" s="1">
        <f t="shared" si="2"/>
        <v>0</v>
      </c>
      <c r="L75" s="1">
        <f t="shared" si="5"/>
        <v>0</v>
      </c>
      <c r="M75" s="1">
        <f t="shared" si="6"/>
        <v>0</v>
      </c>
      <c r="N75" s="1">
        <f t="shared" si="3"/>
        <v>0</v>
      </c>
      <c r="O75" s="2">
        <f t="shared" si="4"/>
        <v>0</v>
      </c>
    </row>
    <row r="76" spans="1:15" s="23" customFormat="1" ht="52.5" customHeight="1" x14ac:dyDescent="0.2">
      <c r="A76" s="30">
        <f t="shared" si="8"/>
        <v>57</v>
      </c>
      <c r="B76" s="37" t="s">
        <v>101</v>
      </c>
      <c r="C76" s="31"/>
      <c r="D76" s="36">
        <v>6</v>
      </c>
      <c r="E76" s="36" t="s">
        <v>43</v>
      </c>
      <c r="F76" s="32"/>
      <c r="G76" s="26">
        <v>0</v>
      </c>
      <c r="H76" s="1">
        <f t="shared" si="0"/>
        <v>0</v>
      </c>
      <c r="I76" s="26">
        <v>0</v>
      </c>
      <c r="J76" s="1">
        <f t="shared" si="1"/>
        <v>0</v>
      </c>
      <c r="K76" s="1">
        <f t="shared" si="2"/>
        <v>0</v>
      </c>
      <c r="L76" s="1">
        <f t="shared" si="5"/>
        <v>0</v>
      </c>
      <c r="M76" s="1">
        <f t="shared" si="6"/>
        <v>0</v>
      </c>
      <c r="N76" s="1">
        <f t="shared" si="3"/>
        <v>0</v>
      </c>
      <c r="O76" s="2">
        <f t="shared" si="4"/>
        <v>0</v>
      </c>
    </row>
    <row r="77" spans="1:15" s="23" customFormat="1" ht="52.5" customHeight="1" x14ac:dyDescent="0.2">
      <c r="A77" s="30">
        <f t="shared" si="8"/>
        <v>58</v>
      </c>
      <c r="B77" s="37" t="s">
        <v>102</v>
      </c>
      <c r="C77" s="31"/>
      <c r="D77" s="36">
        <v>1</v>
      </c>
      <c r="E77" s="36" t="s">
        <v>43</v>
      </c>
      <c r="F77" s="32"/>
      <c r="G77" s="26">
        <v>0</v>
      </c>
      <c r="H77" s="1">
        <f t="shared" si="0"/>
        <v>0</v>
      </c>
      <c r="I77" s="26">
        <v>0</v>
      </c>
      <c r="J77" s="1">
        <f t="shared" si="1"/>
        <v>0</v>
      </c>
      <c r="K77" s="1">
        <f t="shared" si="2"/>
        <v>0</v>
      </c>
      <c r="L77" s="1">
        <f t="shared" si="5"/>
        <v>0</v>
      </c>
      <c r="M77" s="1">
        <f t="shared" si="6"/>
        <v>0</v>
      </c>
      <c r="N77" s="1">
        <f t="shared" si="3"/>
        <v>0</v>
      </c>
      <c r="O77" s="2">
        <f t="shared" si="4"/>
        <v>0</v>
      </c>
    </row>
    <row r="78" spans="1:15" s="23" customFormat="1" ht="52.5" customHeight="1" x14ac:dyDescent="0.2">
      <c r="A78" s="30">
        <f t="shared" si="8"/>
        <v>59</v>
      </c>
      <c r="B78" s="37" t="s">
        <v>103</v>
      </c>
      <c r="C78" s="31"/>
      <c r="D78" s="36">
        <v>4</v>
      </c>
      <c r="E78" s="36" t="s">
        <v>43</v>
      </c>
      <c r="F78" s="32"/>
      <c r="G78" s="26">
        <v>0</v>
      </c>
      <c r="H78" s="1">
        <f t="shared" si="0"/>
        <v>0</v>
      </c>
      <c r="I78" s="26">
        <v>0</v>
      </c>
      <c r="J78" s="1">
        <f t="shared" si="1"/>
        <v>0</v>
      </c>
      <c r="K78" s="1">
        <f t="shared" si="2"/>
        <v>0</v>
      </c>
      <c r="L78" s="1">
        <f t="shared" si="5"/>
        <v>0</v>
      </c>
      <c r="M78" s="1">
        <f t="shared" si="6"/>
        <v>0</v>
      </c>
      <c r="N78" s="1">
        <f t="shared" si="3"/>
        <v>0</v>
      </c>
      <c r="O78" s="2">
        <f t="shared" si="4"/>
        <v>0</v>
      </c>
    </row>
    <row r="79" spans="1:15" s="23" customFormat="1" ht="52.5" customHeight="1" x14ac:dyDescent="0.2">
      <c r="A79" s="30">
        <f t="shared" si="8"/>
        <v>60</v>
      </c>
      <c r="B79" s="37" t="s">
        <v>104</v>
      </c>
      <c r="C79" s="31"/>
      <c r="D79" s="36">
        <v>4</v>
      </c>
      <c r="E79" s="36" t="s">
        <v>43</v>
      </c>
      <c r="F79" s="32"/>
      <c r="G79" s="26">
        <v>0</v>
      </c>
      <c r="H79" s="1">
        <f t="shared" si="0"/>
        <v>0</v>
      </c>
      <c r="I79" s="26">
        <v>0</v>
      </c>
      <c r="J79" s="1">
        <f t="shared" si="1"/>
        <v>0</v>
      </c>
      <c r="K79" s="1">
        <f t="shared" si="2"/>
        <v>0</v>
      </c>
      <c r="L79" s="1">
        <f t="shared" si="5"/>
        <v>0</v>
      </c>
      <c r="M79" s="1">
        <f t="shared" si="6"/>
        <v>0</v>
      </c>
      <c r="N79" s="1">
        <f t="shared" si="3"/>
        <v>0</v>
      </c>
      <c r="O79" s="2">
        <f t="shared" si="4"/>
        <v>0</v>
      </c>
    </row>
    <row r="80" spans="1:15" s="23" customFormat="1" ht="52.5" customHeight="1" x14ac:dyDescent="0.2">
      <c r="A80" s="30">
        <f t="shared" si="8"/>
        <v>61</v>
      </c>
      <c r="B80" s="37" t="s">
        <v>105</v>
      </c>
      <c r="C80" s="31"/>
      <c r="D80" s="36">
        <v>3</v>
      </c>
      <c r="E80" s="36" t="s">
        <v>43</v>
      </c>
      <c r="F80" s="32"/>
      <c r="G80" s="26">
        <v>0</v>
      </c>
      <c r="H80" s="1">
        <f t="shared" si="0"/>
        <v>0</v>
      </c>
      <c r="I80" s="26">
        <v>0</v>
      </c>
      <c r="J80" s="1">
        <f t="shared" si="1"/>
        <v>0</v>
      </c>
      <c r="K80" s="1">
        <f t="shared" si="2"/>
        <v>0</v>
      </c>
      <c r="L80" s="1">
        <f t="shared" si="5"/>
        <v>0</v>
      </c>
      <c r="M80" s="1">
        <f t="shared" si="6"/>
        <v>0</v>
      </c>
      <c r="N80" s="1">
        <f t="shared" si="3"/>
        <v>0</v>
      </c>
      <c r="O80" s="2">
        <f t="shared" si="4"/>
        <v>0</v>
      </c>
    </row>
    <row r="81" spans="1:15" s="23" customFormat="1" ht="52.5" customHeight="1" x14ac:dyDescent="0.2">
      <c r="A81" s="30">
        <f t="shared" si="8"/>
        <v>62</v>
      </c>
      <c r="B81" s="37" t="s">
        <v>106</v>
      </c>
      <c r="C81" s="31"/>
      <c r="D81" s="36">
        <v>6</v>
      </c>
      <c r="E81" s="36" t="s">
        <v>43</v>
      </c>
      <c r="F81" s="32"/>
      <c r="G81" s="26">
        <v>0</v>
      </c>
      <c r="H81" s="1">
        <f t="shared" si="0"/>
        <v>0</v>
      </c>
      <c r="I81" s="26">
        <v>0</v>
      </c>
      <c r="J81" s="1">
        <f t="shared" si="1"/>
        <v>0</v>
      </c>
      <c r="K81" s="1">
        <f t="shared" si="2"/>
        <v>0</v>
      </c>
      <c r="L81" s="1">
        <f t="shared" si="5"/>
        <v>0</v>
      </c>
      <c r="M81" s="1">
        <f t="shared" si="6"/>
        <v>0</v>
      </c>
      <c r="N81" s="1">
        <f t="shared" si="3"/>
        <v>0</v>
      </c>
      <c r="O81" s="2">
        <f t="shared" si="4"/>
        <v>0</v>
      </c>
    </row>
    <row r="82" spans="1:15" s="23" customFormat="1" ht="52.5" customHeight="1" x14ac:dyDescent="0.2">
      <c r="A82" s="30">
        <f t="shared" si="8"/>
        <v>63</v>
      </c>
      <c r="B82" s="37" t="s">
        <v>107</v>
      </c>
      <c r="C82" s="31"/>
      <c r="D82" s="36">
        <v>350</v>
      </c>
      <c r="E82" s="36" t="s">
        <v>43</v>
      </c>
      <c r="F82" s="32"/>
      <c r="G82" s="26">
        <v>0</v>
      </c>
      <c r="H82" s="1">
        <f t="shared" si="0"/>
        <v>0</v>
      </c>
      <c r="I82" s="26">
        <v>0</v>
      </c>
      <c r="J82" s="1">
        <f t="shared" si="1"/>
        <v>0</v>
      </c>
      <c r="K82" s="1">
        <f t="shared" si="2"/>
        <v>0</v>
      </c>
      <c r="L82" s="1">
        <f t="shared" si="5"/>
        <v>0</v>
      </c>
      <c r="M82" s="1">
        <f t="shared" si="6"/>
        <v>0</v>
      </c>
      <c r="N82" s="1">
        <f t="shared" si="3"/>
        <v>0</v>
      </c>
      <c r="O82" s="2">
        <f t="shared" si="4"/>
        <v>0</v>
      </c>
    </row>
    <row r="83" spans="1:15" s="23" customFormat="1" ht="52.5" customHeight="1" x14ac:dyDescent="0.2">
      <c r="A83" s="30">
        <f t="shared" si="8"/>
        <v>64</v>
      </c>
      <c r="B83" s="37" t="s">
        <v>108</v>
      </c>
      <c r="C83" s="31"/>
      <c r="D83" s="36">
        <v>10</v>
      </c>
      <c r="E83" s="36" t="s">
        <v>43</v>
      </c>
      <c r="F83" s="32"/>
      <c r="G83" s="26">
        <v>0</v>
      </c>
      <c r="H83" s="1">
        <f t="shared" si="0"/>
        <v>0</v>
      </c>
      <c r="I83" s="26">
        <v>0</v>
      </c>
      <c r="J83" s="1">
        <f t="shared" si="1"/>
        <v>0</v>
      </c>
      <c r="K83" s="1">
        <f t="shared" si="2"/>
        <v>0</v>
      </c>
      <c r="L83" s="1">
        <f t="shared" si="5"/>
        <v>0</v>
      </c>
      <c r="M83" s="1">
        <f t="shared" si="6"/>
        <v>0</v>
      </c>
      <c r="N83" s="1">
        <f t="shared" si="3"/>
        <v>0</v>
      </c>
      <c r="O83" s="2">
        <f t="shared" si="4"/>
        <v>0</v>
      </c>
    </row>
    <row r="84" spans="1:15" s="23" customFormat="1" ht="52.5" customHeight="1" x14ac:dyDescent="0.2">
      <c r="A84" s="30">
        <f t="shared" si="8"/>
        <v>65</v>
      </c>
      <c r="B84" s="37" t="s">
        <v>109</v>
      </c>
      <c r="C84" s="31"/>
      <c r="D84" s="36">
        <v>5</v>
      </c>
      <c r="E84" s="36" t="s">
        <v>43</v>
      </c>
      <c r="F84" s="32"/>
      <c r="G84" s="26">
        <v>0</v>
      </c>
      <c r="H84" s="1">
        <f t="shared" si="0"/>
        <v>0</v>
      </c>
      <c r="I84" s="26">
        <v>0</v>
      </c>
      <c r="J84" s="1">
        <f t="shared" si="1"/>
        <v>0</v>
      </c>
      <c r="K84" s="1">
        <f t="shared" si="2"/>
        <v>0</v>
      </c>
      <c r="L84" s="1">
        <f t="shared" si="5"/>
        <v>0</v>
      </c>
      <c r="M84" s="1">
        <f t="shared" si="6"/>
        <v>0</v>
      </c>
      <c r="N84" s="1">
        <f t="shared" si="3"/>
        <v>0</v>
      </c>
      <c r="O84" s="2">
        <f t="shared" si="4"/>
        <v>0</v>
      </c>
    </row>
    <row r="85" spans="1:15" s="23" customFormat="1" ht="52.5" customHeight="1" x14ac:dyDescent="0.2">
      <c r="A85" s="30">
        <f t="shared" si="8"/>
        <v>66</v>
      </c>
      <c r="B85" s="37" t="s">
        <v>110</v>
      </c>
      <c r="C85" s="31"/>
      <c r="D85" s="36">
        <v>2</v>
      </c>
      <c r="E85" s="36" t="s">
        <v>43</v>
      </c>
      <c r="F85" s="32"/>
      <c r="G85" s="26">
        <v>0</v>
      </c>
      <c r="H85" s="1">
        <f t="shared" si="0"/>
        <v>0</v>
      </c>
      <c r="I85" s="26">
        <v>0</v>
      </c>
      <c r="J85" s="1">
        <f t="shared" si="1"/>
        <v>0</v>
      </c>
      <c r="K85" s="1">
        <f t="shared" si="2"/>
        <v>0</v>
      </c>
      <c r="L85" s="1">
        <f t="shared" ref="L85:L87" si="9">ROUND(F85*D85,0)</f>
        <v>0</v>
      </c>
      <c r="M85" s="1">
        <f t="shared" ref="M85:M87" si="10">ROUND(L85*G85,0)</f>
        <v>0</v>
      </c>
      <c r="N85" s="1">
        <f t="shared" si="3"/>
        <v>0</v>
      </c>
      <c r="O85" s="2">
        <f t="shared" si="4"/>
        <v>0</v>
      </c>
    </row>
    <row r="86" spans="1:15" s="23" customFormat="1" ht="52.5" customHeight="1" x14ac:dyDescent="0.2">
      <c r="A86" s="30">
        <f t="shared" si="8"/>
        <v>67</v>
      </c>
      <c r="B86" s="37" t="s">
        <v>111</v>
      </c>
      <c r="C86" s="31"/>
      <c r="D86" s="36">
        <v>2</v>
      </c>
      <c r="E86" s="36" t="s">
        <v>43</v>
      </c>
      <c r="F86" s="32"/>
      <c r="G86" s="26">
        <v>0</v>
      </c>
      <c r="H86" s="1">
        <f t="shared" si="0"/>
        <v>0</v>
      </c>
      <c r="I86" s="26">
        <v>0</v>
      </c>
      <c r="J86" s="1">
        <f t="shared" si="1"/>
        <v>0</v>
      </c>
      <c r="K86" s="1">
        <f t="shared" si="2"/>
        <v>0</v>
      </c>
      <c r="L86" s="1">
        <f t="shared" si="9"/>
        <v>0</v>
      </c>
      <c r="M86" s="1">
        <f t="shared" si="10"/>
        <v>0</v>
      </c>
      <c r="N86" s="1">
        <f t="shared" si="3"/>
        <v>0</v>
      </c>
      <c r="O86" s="2">
        <f t="shared" si="4"/>
        <v>0</v>
      </c>
    </row>
    <row r="87" spans="1:15" s="23" customFormat="1" ht="42" customHeight="1" x14ac:dyDescent="0.2">
      <c r="A87" s="30">
        <f t="shared" si="8"/>
        <v>68</v>
      </c>
      <c r="B87" s="37" t="s">
        <v>112</v>
      </c>
      <c r="C87" s="31"/>
      <c r="D87" s="36">
        <v>2</v>
      </c>
      <c r="E87" s="36" t="s">
        <v>43</v>
      </c>
      <c r="F87" s="32"/>
      <c r="G87" s="26">
        <v>0</v>
      </c>
      <c r="H87" s="1">
        <f t="shared" si="0"/>
        <v>0</v>
      </c>
      <c r="I87" s="26">
        <v>0</v>
      </c>
      <c r="J87" s="1">
        <f t="shared" si="1"/>
        <v>0</v>
      </c>
      <c r="K87" s="1">
        <f t="shared" si="2"/>
        <v>0</v>
      </c>
      <c r="L87" s="1">
        <f t="shared" si="9"/>
        <v>0</v>
      </c>
      <c r="M87" s="1">
        <f t="shared" si="10"/>
        <v>0</v>
      </c>
      <c r="N87" s="1">
        <f t="shared" si="3"/>
        <v>0</v>
      </c>
      <c r="O87" s="2">
        <f t="shared" si="4"/>
        <v>0</v>
      </c>
    </row>
    <row r="88" spans="1:15" s="23" customFormat="1" ht="42" customHeight="1" thickBot="1" x14ac:dyDescent="0.25">
      <c r="A88" s="19"/>
      <c r="B88" s="71"/>
      <c r="C88" s="71"/>
      <c r="D88" s="71"/>
      <c r="E88" s="71"/>
      <c r="F88" s="71"/>
      <c r="G88" s="71"/>
      <c r="H88" s="71"/>
      <c r="I88" s="71"/>
      <c r="J88" s="71"/>
      <c r="K88" s="71"/>
      <c r="L88" s="71"/>
      <c r="M88" s="72" t="s">
        <v>35</v>
      </c>
      <c r="N88" s="72"/>
      <c r="O88" s="29">
        <f>SUMIF(G:G,0%,L:L)</f>
        <v>0</v>
      </c>
    </row>
    <row r="89" spans="1:15" s="23" customFormat="1" ht="39" customHeight="1" thickBot="1" x14ac:dyDescent="0.25">
      <c r="A89" s="60" t="s">
        <v>24</v>
      </c>
      <c r="B89" s="61"/>
      <c r="C89" s="61"/>
      <c r="D89" s="61"/>
      <c r="E89" s="61"/>
      <c r="F89" s="61"/>
      <c r="G89" s="61"/>
      <c r="H89" s="61"/>
      <c r="I89" s="61"/>
      <c r="J89" s="61"/>
      <c r="K89" s="61"/>
      <c r="L89" s="61"/>
      <c r="M89" s="73" t="s">
        <v>10</v>
      </c>
      <c r="N89" s="73"/>
      <c r="O89" s="4">
        <f>SUMIF(G:G,5%,L:L)</f>
        <v>0</v>
      </c>
    </row>
    <row r="90" spans="1:15" s="23" customFormat="1" ht="30" customHeight="1" x14ac:dyDescent="0.2">
      <c r="A90" s="56" t="s">
        <v>42</v>
      </c>
      <c r="B90" s="57"/>
      <c r="C90" s="57"/>
      <c r="D90" s="57"/>
      <c r="E90" s="57"/>
      <c r="F90" s="57"/>
      <c r="G90" s="57"/>
      <c r="H90" s="57"/>
      <c r="I90" s="57"/>
      <c r="J90" s="57"/>
      <c r="K90" s="57"/>
      <c r="L90" s="58"/>
      <c r="M90" s="73" t="s">
        <v>11</v>
      </c>
      <c r="N90" s="73"/>
      <c r="O90" s="4">
        <f>SUMIF(G:G,19%,L:L)</f>
        <v>0</v>
      </c>
    </row>
    <row r="91" spans="1:15" s="23" customFormat="1" ht="30" customHeight="1" x14ac:dyDescent="0.2">
      <c r="A91" s="59"/>
      <c r="B91" s="59"/>
      <c r="C91" s="59"/>
      <c r="D91" s="59"/>
      <c r="E91" s="59"/>
      <c r="F91" s="59"/>
      <c r="G91" s="59"/>
      <c r="H91" s="59"/>
      <c r="I91" s="59"/>
      <c r="J91" s="59"/>
      <c r="K91" s="59"/>
      <c r="L91" s="59"/>
      <c r="M91" s="38" t="s">
        <v>7</v>
      </c>
      <c r="N91" s="39"/>
      <c r="O91" s="5">
        <f>SUM(O88:O90)</f>
        <v>0</v>
      </c>
    </row>
    <row r="92" spans="1:15" s="23" customFormat="1" ht="30" customHeight="1" x14ac:dyDescent="0.2">
      <c r="A92" s="59"/>
      <c r="B92" s="59"/>
      <c r="C92" s="59"/>
      <c r="D92" s="59"/>
      <c r="E92" s="59"/>
      <c r="F92" s="59"/>
      <c r="G92" s="59"/>
      <c r="H92" s="59"/>
      <c r="I92" s="59"/>
      <c r="J92" s="59"/>
      <c r="K92" s="59"/>
      <c r="L92" s="59"/>
      <c r="M92" s="74" t="s">
        <v>12</v>
      </c>
      <c r="N92" s="75"/>
      <c r="O92" s="6">
        <f>ROUND(O89*5%,0)</f>
        <v>0</v>
      </c>
    </row>
    <row r="93" spans="1:15" s="23" customFormat="1" ht="30" customHeight="1" x14ac:dyDescent="0.2">
      <c r="A93" s="59"/>
      <c r="B93" s="59"/>
      <c r="C93" s="59"/>
      <c r="D93" s="59"/>
      <c r="E93" s="59"/>
      <c r="F93" s="59"/>
      <c r="G93" s="59"/>
      <c r="H93" s="59"/>
      <c r="I93" s="59"/>
      <c r="J93" s="59"/>
      <c r="K93" s="59"/>
      <c r="L93" s="59"/>
      <c r="M93" s="74" t="s">
        <v>13</v>
      </c>
      <c r="N93" s="75"/>
      <c r="O93" s="4">
        <f>ROUND(O90*19%,0)</f>
        <v>0</v>
      </c>
    </row>
    <row r="94" spans="1:15" s="23" customFormat="1" ht="30" customHeight="1" x14ac:dyDescent="0.2">
      <c r="A94" s="59"/>
      <c r="B94" s="59"/>
      <c r="C94" s="59"/>
      <c r="D94" s="59"/>
      <c r="E94" s="59"/>
      <c r="F94" s="59"/>
      <c r="G94" s="59"/>
      <c r="H94" s="59"/>
      <c r="I94" s="59"/>
      <c r="J94" s="59"/>
      <c r="K94" s="59"/>
      <c r="L94" s="59"/>
      <c r="M94" s="38" t="s">
        <v>14</v>
      </c>
      <c r="N94" s="39"/>
      <c r="O94" s="5">
        <f>SUM(O92:O93)</f>
        <v>0</v>
      </c>
    </row>
    <row r="95" spans="1:15" s="23" customFormat="1" ht="30" customHeight="1" x14ac:dyDescent="0.2">
      <c r="A95" s="59"/>
      <c r="B95" s="59"/>
      <c r="C95" s="59"/>
      <c r="D95" s="59"/>
      <c r="E95" s="59"/>
      <c r="F95" s="59"/>
      <c r="G95" s="59"/>
      <c r="H95" s="59"/>
      <c r="I95" s="59"/>
      <c r="J95" s="59"/>
      <c r="K95" s="59"/>
      <c r="L95" s="59"/>
      <c r="M95" s="42" t="s">
        <v>33</v>
      </c>
      <c r="N95" s="43"/>
      <c r="O95" s="4">
        <f>SUMIF(I:I,8%,N:N)</f>
        <v>0</v>
      </c>
    </row>
    <row r="96" spans="1:15" s="23" customFormat="1" ht="37.5" customHeight="1" x14ac:dyDescent="0.2">
      <c r="A96" s="59"/>
      <c r="B96" s="59"/>
      <c r="C96" s="59"/>
      <c r="D96" s="59"/>
      <c r="E96" s="59"/>
      <c r="F96" s="59"/>
      <c r="G96" s="59"/>
      <c r="H96" s="59"/>
      <c r="I96" s="59"/>
      <c r="J96" s="59"/>
      <c r="K96" s="59"/>
      <c r="L96" s="59"/>
      <c r="M96" s="40" t="s">
        <v>32</v>
      </c>
      <c r="N96" s="41"/>
      <c r="O96" s="5">
        <f>SUM(O95)</f>
        <v>0</v>
      </c>
    </row>
    <row r="97" spans="1:15" s="23" customFormat="1" ht="44.25" customHeight="1" x14ac:dyDescent="0.2">
      <c r="A97" s="59"/>
      <c r="B97" s="59"/>
      <c r="C97" s="59"/>
      <c r="D97" s="59"/>
      <c r="E97" s="59"/>
      <c r="F97" s="59"/>
      <c r="G97" s="59"/>
      <c r="H97" s="59"/>
      <c r="I97" s="59"/>
      <c r="J97" s="59"/>
      <c r="K97" s="59"/>
      <c r="L97" s="59"/>
      <c r="M97" s="40" t="s">
        <v>15</v>
      </c>
      <c r="N97" s="41"/>
      <c r="O97" s="5">
        <f>+O91+O94+O96</f>
        <v>0</v>
      </c>
    </row>
    <row r="100" spans="1:15" x14ac:dyDescent="0.25">
      <c r="B100" s="35"/>
      <c r="C100" s="28"/>
    </row>
    <row r="101" spans="1:15" x14ac:dyDescent="0.25">
      <c r="B101" s="69"/>
      <c r="C101" s="69"/>
    </row>
    <row r="102" spans="1:15" ht="15.75" thickBot="1" x14ac:dyDescent="0.3">
      <c r="B102" s="70"/>
      <c r="C102" s="70"/>
    </row>
    <row r="103" spans="1:15" x14ac:dyDescent="0.25">
      <c r="B103" s="63" t="s">
        <v>20</v>
      </c>
      <c r="C103" s="63"/>
    </row>
    <row r="105" spans="1:15" x14ac:dyDescent="0.25">
      <c r="A105" s="24" t="s">
        <v>44</v>
      </c>
    </row>
  </sheetData>
  <sheetProtection algorithmName="SHA-512" hashValue="VOzcKXnWcWpl1jcMTNef70kKe+Dj5mJIooJTOyQmAFjnotLyM10MXhN3v4tox0CIcUOI0ynervoBm21bdnoXeA==" saltValue="BKdttW4sC0+l6tphPYSUBg==" spinCount="100000" sheet="1" selectLockedCells="1"/>
  <mergeCells count="30">
    <mergeCell ref="A90:L97"/>
    <mergeCell ref="A89:L89"/>
    <mergeCell ref="A10:B10"/>
    <mergeCell ref="B103:C103"/>
    <mergeCell ref="D14:G14"/>
    <mergeCell ref="D16:G16"/>
    <mergeCell ref="F10:G10"/>
    <mergeCell ref="L10:N10"/>
    <mergeCell ref="B101:C102"/>
    <mergeCell ref="B88:L88"/>
    <mergeCell ref="M88:N88"/>
    <mergeCell ref="M89:N89"/>
    <mergeCell ref="M90:N90"/>
    <mergeCell ref="M91:N91"/>
    <mergeCell ref="M92:N92"/>
    <mergeCell ref="M93:N93"/>
    <mergeCell ref="A2:A5"/>
    <mergeCell ref="D12:G12"/>
    <mergeCell ref="A12:B16"/>
    <mergeCell ref="B2:M2"/>
    <mergeCell ref="B3:M3"/>
    <mergeCell ref="B4:M5"/>
    <mergeCell ref="M94:N94"/>
    <mergeCell ref="M97:N97"/>
    <mergeCell ref="M95:N95"/>
    <mergeCell ref="M96:N96"/>
    <mergeCell ref="N2:O2"/>
    <mergeCell ref="N3:O3"/>
    <mergeCell ref="N4:O4"/>
    <mergeCell ref="N5:O5"/>
  </mergeCells>
  <dataValidations count="1">
    <dataValidation type="whole" allowBlank="1" showInputMessage="1" showErrorMessage="1" sqref="F20:F8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G20:G87</xm:sqref>
        </x14:dataValidation>
        <x14:dataValidation type="list" allowBlank="1" showInputMessage="1" showErrorMessage="1">
          <x14:formula1>
            <xm:f>Hoja2!$F$7:$F$8</xm:f>
          </x14:formula1>
          <xm:sqref>I20:I87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www.w3.org/XML/1998/namespace"/>
    <ds:schemaRef ds:uri="39f7a895-868e-4739-ab10-589c64175fbd"/>
    <ds:schemaRef ds:uri="http://schemas.microsoft.com/office/2006/metadata/properties"/>
    <ds:schemaRef ds:uri="http://purl.org/dc/elements/1.1/"/>
    <ds:schemaRef ds:uri="http://purl.org/dc/terms/"/>
    <ds:schemaRef ds:uri="632c1e4e-69c6-4d1f-81a1-009441d464e5"/>
    <ds:schemaRef ds:uri="http://purl.org/dc/dcmityp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2023-04-19T19:31:52Z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