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5"/>
  <workbookPr/>
  <mc:AlternateContent xmlns:mc="http://schemas.openxmlformats.org/markup-compatibility/2006">
    <mc:Choice Requires="x15">
      <x15ac:absPath xmlns:x15ac="http://schemas.microsoft.com/office/spreadsheetml/2010/11/ac" url="C:\Users\XCUARTAS\OneDrive - Universidad de Cundinamarca\Documentos\DIRECTA\F-CD-082 MTTO MAQUINAS GIMNASIO\"/>
    </mc:Choice>
  </mc:AlternateContent>
  <xr:revisionPtr revIDLastSave="24" documentId="6_{E0D2A7AE-0C0B-4A64-9E60-FB8E3A5D54FD}" xr6:coauthVersionLast="36" xr6:coauthVersionMax="47" xr10:uidLastSave="{2238F7B7-C2D3-4265-815D-14F2209472DC}"/>
  <bookViews>
    <workbookView xWindow="-120" yWindow="0" windowWidth="7365" windowHeight="0" xr2:uid="{00000000-000D-0000-FFFF-FFFF00000000}"/>
  </bookViews>
  <sheets>
    <sheet name="Hoja1" sheetId="1" r:id="rId1"/>
    <sheet name="Hoja2" sheetId="2" state="hidden" r:id="rId2"/>
  </sheets>
  <definedNames>
    <definedName name="_xlnm.Print_Area" localSheetId="0">Hoja1!$A$1:$O$139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121" i="1" l="1"/>
  <c r="J121" i="1"/>
  <c r="H121" i="1"/>
  <c r="K121" i="1" s="1"/>
  <c r="L120" i="1"/>
  <c r="K120" i="1"/>
  <c r="J120" i="1"/>
  <c r="H120" i="1"/>
  <c r="L119" i="1"/>
  <c r="J119" i="1"/>
  <c r="H119" i="1"/>
  <c r="K119" i="1" s="1"/>
  <c r="N118" i="1"/>
  <c r="L118" i="1"/>
  <c r="M118" i="1" s="1"/>
  <c r="O118" i="1" s="1"/>
  <c r="J118" i="1"/>
  <c r="H118" i="1"/>
  <c r="K118" i="1" s="1"/>
  <c r="N117" i="1"/>
  <c r="L117" i="1"/>
  <c r="J117" i="1"/>
  <c r="K117" i="1" s="1"/>
  <c r="H117" i="1"/>
  <c r="L116" i="1"/>
  <c r="N116" i="1" s="1"/>
  <c r="J116" i="1"/>
  <c r="H116" i="1"/>
  <c r="K116" i="1" s="1"/>
  <c r="L115" i="1"/>
  <c r="J115" i="1"/>
  <c r="K115" i="1" s="1"/>
  <c r="H115" i="1"/>
  <c r="L114" i="1"/>
  <c r="K114" i="1"/>
  <c r="J114" i="1"/>
  <c r="H114" i="1"/>
  <c r="L113" i="1"/>
  <c r="N113" i="1" s="1"/>
  <c r="J113" i="1"/>
  <c r="H113" i="1"/>
  <c r="K113" i="1" s="1"/>
  <c r="M112" i="1"/>
  <c r="L112" i="1"/>
  <c r="J112" i="1"/>
  <c r="H112" i="1"/>
  <c r="K112" i="1" s="1"/>
  <c r="L111" i="1"/>
  <c r="M111" i="1" s="1"/>
  <c r="J111" i="1"/>
  <c r="H111" i="1"/>
  <c r="K111" i="1" s="1"/>
  <c r="L110" i="1"/>
  <c r="J110" i="1"/>
  <c r="H110" i="1"/>
  <c r="K110" i="1" s="1"/>
  <c r="L109" i="1"/>
  <c r="N109" i="1" s="1"/>
  <c r="J109" i="1"/>
  <c r="K109" i="1" s="1"/>
  <c r="H109" i="1"/>
  <c r="L108" i="1"/>
  <c r="K108" i="1"/>
  <c r="J108" i="1"/>
  <c r="H108" i="1"/>
  <c r="L107" i="1"/>
  <c r="J107" i="1"/>
  <c r="H107" i="1"/>
  <c r="K107" i="1" s="1"/>
  <c r="N106" i="1"/>
  <c r="M106" i="1"/>
  <c r="L106" i="1"/>
  <c r="K106" i="1"/>
  <c r="J106" i="1"/>
  <c r="H106" i="1"/>
  <c r="L105" i="1"/>
  <c r="M105" i="1" s="1"/>
  <c r="J105" i="1"/>
  <c r="K105" i="1" s="1"/>
  <c r="H105" i="1"/>
  <c r="M104" i="1"/>
  <c r="L104" i="1"/>
  <c r="N104" i="1" s="1"/>
  <c r="J104" i="1"/>
  <c r="H104" i="1"/>
  <c r="K104" i="1" s="1"/>
  <c r="L103" i="1"/>
  <c r="J103" i="1"/>
  <c r="K103" i="1" s="1"/>
  <c r="H103" i="1"/>
  <c r="L102" i="1"/>
  <c r="K102" i="1"/>
  <c r="J102" i="1"/>
  <c r="H102" i="1"/>
  <c r="L101" i="1"/>
  <c r="N101" i="1" s="1"/>
  <c r="J101" i="1"/>
  <c r="H101" i="1"/>
  <c r="K101" i="1" s="1"/>
  <c r="N100" i="1"/>
  <c r="L100" i="1"/>
  <c r="J100" i="1"/>
  <c r="H100" i="1"/>
  <c r="K100" i="1" s="1"/>
  <c r="N99" i="1"/>
  <c r="L99" i="1"/>
  <c r="M99" i="1" s="1"/>
  <c r="J99" i="1"/>
  <c r="H99" i="1"/>
  <c r="K99" i="1" s="1"/>
  <c r="L98" i="1"/>
  <c r="J98" i="1"/>
  <c r="H98" i="1"/>
  <c r="K98" i="1" s="1"/>
  <c r="L97" i="1"/>
  <c r="K97" i="1"/>
  <c r="J97" i="1"/>
  <c r="H97" i="1"/>
  <c r="L96" i="1"/>
  <c r="M96" i="1" s="1"/>
  <c r="K96" i="1"/>
  <c r="J96" i="1"/>
  <c r="H96" i="1"/>
  <c r="L95" i="1"/>
  <c r="M95" i="1" s="1"/>
  <c r="J95" i="1"/>
  <c r="H95" i="1"/>
  <c r="K95" i="1" s="1"/>
  <c r="L94" i="1"/>
  <c r="N94" i="1" s="1"/>
  <c r="K94" i="1"/>
  <c r="J94" i="1"/>
  <c r="H94" i="1"/>
  <c r="L93" i="1"/>
  <c r="M93" i="1" s="1"/>
  <c r="J93" i="1"/>
  <c r="H93" i="1"/>
  <c r="K93" i="1" s="1"/>
  <c r="L92" i="1"/>
  <c r="N92" i="1" s="1"/>
  <c r="J92" i="1"/>
  <c r="H92" i="1"/>
  <c r="K92" i="1" s="1"/>
  <c r="L91" i="1"/>
  <c r="J91" i="1"/>
  <c r="K91" i="1" s="1"/>
  <c r="H91" i="1"/>
  <c r="L90" i="1"/>
  <c r="K90" i="1"/>
  <c r="J90" i="1"/>
  <c r="H90" i="1"/>
  <c r="L89" i="1"/>
  <c r="N89" i="1" s="1"/>
  <c r="J89" i="1"/>
  <c r="H89" i="1"/>
  <c r="K89" i="1" s="1"/>
  <c r="L88" i="1"/>
  <c r="J88" i="1"/>
  <c r="H88" i="1"/>
  <c r="K88" i="1" s="1"/>
  <c r="L87" i="1"/>
  <c r="M87" i="1" s="1"/>
  <c r="J87" i="1"/>
  <c r="H87" i="1"/>
  <c r="K87" i="1" s="1"/>
  <c r="L86" i="1"/>
  <c r="J86" i="1"/>
  <c r="H86" i="1"/>
  <c r="K86" i="1" s="1"/>
  <c r="L85" i="1"/>
  <c r="K85" i="1"/>
  <c r="J85" i="1"/>
  <c r="H85" i="1"/>
  <c r="L84" i="1"/>
  <c r="M84" i="1" s="1"/>
  <c r="K84" i="1"/>
  <c r="J84" i="1"/>
  <c r="H84" i="1"/>
  <c r="L83" i="1"/>
  <c r="M83" i="1" s="1"/>
  <c r="J83" i="1"/>
  <c r="H83" i="1"/>
  <c r="K83" i="1" s="1"/>
  <c r="L82" i="1"/>
  <c r="N82" i="1" s="1"/>
  <c r="K82" i="1"/>
  <c r="J82" i="1"/>
  <c r="H82" i="1"/>
  <c r="N81" i="1"/>
  <c r="L81" i="1"/>
  <c r="M81" i="1" s="1"/>
  <c r="O81" i="1" s="1"/>
  <c r="J81" i="1"/>
  <c r="H81" i="1"/>
  <c r="K81" i="1" s="1"/>
  <c r="L80" i="1"/>
  <c r="N80" i="1" s="1"/>
  <c r="J80" i="1"/>
  <c r="H80" i="1"/>
  <c r="K80" i="1" s="1"/>
  <c r="L79" i="1"/>
  <c r="J79" i="1"/>
  <c r="K79" i="1" s="1"/>
  <c r="H79" i="1"/>
  <c r="L78" i="1"/>
  <c r="K78" i="1"/>
  <c r="J78" i="1"/>
  <c r="H78" i="1"/>
  <c r="L77" i="1"/>
  <c r="N77" i="1" s="1"/>
  <c r="J77" i="1"/>
  <c r="H77" i="1"/>
  <c r="K77" i="1" s="1"/>
  <c r="L76" i="1"/>
  <c r="J76" i="1"/>
  <c r="H76" i="1"/>
  <c r="K76" i="1" s="1"/>
  <c r="L75" i="1"/>
  <c r="M75" i="1" s="1"/>
  <c r="J75" i="1"/>
  <c r="H75" i="1"/>
  <c r="K75" i="1" s="1"/>
  <c r="L74" i="1"/>
  <c r="J74" i="1"/>
  <c r="H74" i="1"/>
  <c r="K74" i="1" s="1"/>
  <c r="L73" i="1"/>
  <c r="K73" i="1"/>
  <c r="J73" i="1"/>
  <c r="H73" i="1"/>
  <c r="L72" i="1"/>
  <c r="M72" i="1" s="1"/>
  <c r="K72" i="1"/>
  <c r="J72" i="1"/>
  <c r="H72" i="1"/>
  <c r="L71" i="1"/>
  <c r="M71" i="1" s="1"/>
  <c r="J71" i="1"/>
  <c r="H71" i="1"/>
  <c r="K71" i="1" s="1"/>
  <c r="N70" i="1"/>
  <c r="M70" i="1"/>
  <c r="O70" i="1" s="1"/>
  <c r="L70" i="1"/>
  <c r="K70" i="1"/>
  <c r="J70" i="1"/>
  <c r="H70" i="1"/>
  <c r="L69" i="1"/>
  <c r="M69" i="1" s="1"/>
  <c r="J69" i="1"/>
  <c r="H69" i="1"/>
  <c r="K69" i="1" s="1"/>
  <c r="M68" i="1"/>
  <c r="L68" i="1"/>
  <c r="N68" i="1" s="1"/>
  <c r="O68" i="1" s="1"/>
  <c r="J68" i="1"/>
  <c r="H68" i="1"/>
  <c r="K68" i="1" s="1"/>
  <c r="L67" i="1"/>
  <c r="J67" i="1"/>
  <c r="K67" i="1" s="1"/>
  <c r="H67" i="1"/>
  <c r="L66" i="1"/>
  <c r="K66" i="1"/>
  <c r="J66" i="1"/>
  <c r="H66" i="1"/>
  <c r="L65" i="1"/>
  <c r="N65" i="1" s="1"/>
  <c r="J65" i="1"/>
  <c r="H65" i="1"/>
  <c r="K65" i="1" s="1"/>
  <c r="N64" i="1"/>
  <c r="M64" i="1"/>
  <c r="L64" i="1"/>
  <c r="J64" i="1"/>
  <c r="H64" i="1"/>
  <c r="K64" i="1" s="1"/>
  <c r="L63" i="1"/>
  <c r="M63" i="1" s="1"/>
  <c r="J63" i="1"/>
  <c r="H63" i="1"/>
  <c r="K63" i="1" s="1"/>
  <c r="L62" i="1"/>
  <c r="J62" i="1"/>
  <c r="H62" i="1"/>
  <c r="K62" i="1" s="1"/>
  <c r="N61" i="1"/>
  <c r="M61" i="1"/>
  <c r="L61" i="1"/>
  <c r="K61" i="1"/>
  <c r="J61" i="1"/>
  <c r="H61" i="1"/>
  <c r="L60" i="1"/>
  <c r="M60" i="1" s="1"/>
  <c r="K60" i="1"/>
  <c r="J60" i="1"/>
  <c r="H60" i="1"/>
  <c r="L59" i="1"/>
  <c r="M59" i="1" s="1"/>
  <c r="J59" i="1"/>
  <c r="H59" i="1"/>
  <c r="K59" i="1" s="1"/>
  <c r="L58" i="1"/>
  <c r="N58" i="1" s="1"/>
  <c r="K58" i="1"/>
  <c r="J58" i="1"/>
  <c r="H58" i="1"/>
  <c r="N57" i="1"/>
  <c r="L57" i="1"/>
  <c r="M57" i="1" s="1"/>
  <c r="O57" i="1" s="1"/>
  <c r="J57" i="1"/>
  <c r="H57" i="1"/>
  <c r="K57" i="1" s="1"/>
  <c r="M56" i="1"/>
  <c r="L56" i="1"/>
  <c r="N56" i="1" s="1"/>
  <c r="J56" i="1"/>
  <c r="H56" i="1"/>
  <c r="K56" i="1" s="1"/>
  <c r="L55" i="1"/>
  <c r="J55" i="1"/>
  <c r="K55" i="1" s="1"/>
  <c r="H55" i="1"/>
  <c r="L54" i="1"/>
  <c r="K54" i="1"/>
  <c r="J54" i="1"/>
  <c r="H54" i="1"/>
  <c r="L53" i="1"/>
  <c r="N53" i="1" s="1"/>
  <c r="J53" i="1"/>
  <c r="H53" i="1"/>
  <c r="K53" i="1" s="1"/>
  <c r="L52" i="1"/>
  <c r="J52" i="1"/>
  <c r="H52" i="1"/>
  <c r="K52" i="1" s="1"/>
  <c r="L51" i="1"/>
  <c r="M51" i="1" s="1"/>
  <c r="J51" i="1"/>
  <c r="H51" i="1"/>
  <c r="K51" i="1" s="1"/>
  <c r="L50" i="1"/>
  <c r="N50" i="1" s="1"/>
  <c r="J50" i="1"/>
  <c r="H50" i="1"/>
  <c r="K50" i="1" s="1"/>
  <c r="L49" i="1"/>
  <c r="K49" i="1"/>
  <c r="J49" i="1"/>
  <c r="H49" i="1"/>
  <c r="L48" i="1"/>
  <c r="M48" i="1" s="1"/>
  <c r="K48" i="1"/>
  <c r="J48" i="1"/>
  <c r="H48" i="1"/>
  <c r="L47" i="1"/>
  <c r="M47" i="1" s="1"/>
  <c r="J47" i="1"/>
  <c r="H47" i="1"/>
  <c r="K47" i="1" s="1"/>
  <c r="L46" i="1"/>
  <c r="N46" i="1" s="1"/>
  <c r="K46" i="1"/>
  <c r="J46" i="1"/>
  <c r="H46" i="1"/>
  <c r="L45" i="1"/>
  <c r="M45" i="1" s="1"/>
  <c r="J45" i="1"/>
  <c r="H45" i="1"/>
  <c r="K45" i="1" s="1"/>
  <c r="L44" i="1"/>
  <c r="N44" i="1" s="1"/>
  <c r="J44" i="1"/>
  <c r="H44" i="1"/>
  <c r="K44" i="1" s="1"/>
  <c r="L43" i="1"/>
  <c r="J43" i="1"/>
  <c r="K43" i="1" s="1"/>
  <c r="H43" i="1"/>
  <c r="L42" i="1"/>
  <c r="K42" i="1"/>
  <c r="J42" i="1"/>
  <c r="H42" i="1"/>
  <c r="L41" i="1"/>
  <c r="N41" i="1" s="1"/>
  <c r="J41" i="1"/>
  <c r="H41" i="1"/>
  <c r="K41" i="1" s="1"/>
  <c r="L40" i="1"/>
  <c r="J40" i="1"/>
  <c r="H40" i="1"/>
  <c r="K40" i="1" s="1"/>
  <c r="L39" i="1"/>
  <c r="M39" i="1" s="1"/>
  <c r="J39" i="1"/>
  <c r="H39" i="1"/>
  <c r="K39" i="1" s="1"/>
  <c r="L38" i="1"/>
  <c r="N38" i="1" s="1"/>
  <c r="J38" i="1"/>
  <c r="H38" i="1"/>
  <c r="K38" i="1" s="1"/>
  <c r="L37" i="1"/>
  <c r="K37" i="1"/>
  <c r="J37" i="1"/>
  <c r="H37" i="1"/>
  <c r="L36" i="1"/>
  <c r="M36" i="1" s="1"/>
  <c r="K36" i="1"/>
  <c r="J36" i="1"/>
  <c r="H36" i="1"/>
  <c r="L35" i="1"/>
  <c r="M35" i="1" s="1"/>
  <c r="J35" i="1"/>
  <c r="H35" i="1"/>
  <c r="K35" i="1" s="1"/>
  <c r="L34" i="1"/>
  <c r="N34" i="1" s="1"/>
  <c r="K34" i="1"/>
  <c r="J34" i="1"/>
  <c r="H34" i="1"/>
  <c r="L33" i="1"/>
  <c r="M33" i="1" s="1"/>
  <c r="J33" i="1"/>
  <c r="H33" i="1"/>
  <c r="K33" i="1" s="1"/>
  <c r="L32" i="1"/>
  <c r="N32" i="1" s="1"/>
  <c r="J32" i="1"/>
  <c r="H32" i="1"/>
  <c r="K32" i="1" s="1"/>
  <c r="L31" i="1"/>
  <c r="J31" i="1"/>
  <c r="K31" i="1" s="1"/>
  <c r="H31" i="1"/>
  <c r="L30" i="1"/>
  <c r="K30" i="1"/>
  <c r="J30" i="1"/>
  <c r="H30" i="1"/>
  <c r="L29" i="1"/>
  <c r="N29" i="1" s="1"/>
  <c r="J29" i="1"/>
  <c r="H29" i="1"/>
  <c r="K29" i="1" s="1"/>
  <c r="L28" i="1"/>
  <c r="J28" i="1"/>
  <c r="H28" i="1"/>
  <c r="K28" i="1" s="1"/>
  <c r="L27" i="1"/>
  <c r="M27" i="1" s="1"/>
  <c r="J27" i="1"/>
  <c r="H27" i="1"/>
  <c r="K27" i="1" s="1"/>
  <c r="L26" i="1"/>
  <c r="N26" i="1" s="1"/>
  <c r="J26" i="1"/>
  <c r="H26" i="1"/>
  <c r="K26" i="1" s="1"/>
  <c r="L25" i="1"/>
  <c r="K25" i="1"/>
  <c r="J25" i="1"/>
  <c r="H25" i="1"/>
  <c r="L24" i="1"/>
  <c r="N24" i="1" s="1"/>
  <c r="K24" i="1"/>
  <c r="J24" i="1"/>
  <c r="H24" i="1"/>
  <c r="L23" i="1"/>
  <c r="M23" i="1" s="1"/>
  <c r="J23" i="1"/>
  <c r="H23" i="1"/>
  <c r="K23" i="1" s="1"/>
  <c r="M22" i="1"/>
  <c r="L22" i="1"/>
  <c r="N22" i="1" s="1"/>
  <c r="J22" i="1"/>
  <c r="K22" i="1" s="1"/>
  <c r="H22" i="1"/>
  <c r="L21" i="1"/>
  <c r="M21" i="1" s="1"/>
  <c r="J21" i="1"/>
  <c r="H21" i="1"/>
  <c r="K21" i="1" s="1"/>
  <c r="L20" i="1"/>
  <c r="J20" i="1"/>
  <c r="H20" i="1"/>
  <c r="K20" i="1" s="1"/>
  <c r="N45" i="1" l="1"/>
  <c r="N93" i="1"/>
  <c r="M116" i="1"/>
  <c r="O116" i="1"/>
  <c r="N39" i="1"/>
  <c r="N87" i="1"/>
  <c r="O87" i="1" s="1"/>
  <c r="M25" i="1"/>
  <c r="O25" i="1" s="1"/>
  <c r="M28" i="1"/>
  <c r="M34" i="1"/>
  <c r="O34" i="1" s="1"/>
  <c r="M73" i="1"/>
  <c r="M76" i="1"/>
  <c r="M82" i="1"/>
  <c r="O82" i="1" s="1"/>
  <c r="O45" i="1"/>
  <c r="N25" i="1"/>
  <c r="N28" i="1"/>
  <c r="O28" i="1" s="1"/>
  <c r="N73" i="1"/>
  <c r="O73" i="1" s="1"/>
  <c r="N76" i="1"/>
  <c r="O76" i="1" s="1"/>
  <c r="N105" i="1"/>
  <c r="O105" i="1" s="1"/>
  <c r="O32" i="1"/>
  <c r="O37" i="1"/>
  <c r="N51" i="1"/>
  <c r="O51" i="1" s="1"/>
  <c r="O80" i="1"/>
  <c r="O85" i="1"/>
  <c r="O88" i="1"/>
  <c r="M32" i="1"/>
  <c r="M37" i="1"/>
  <c r="M40" i="1"/>
  <c r="M46" i="1"/>
  <c r="O46" i="1" s="1"/>
  <c r="M80" i="1"/>
  <c r="M85" i="1"/>
  <c r="M88" i="1"/>
  <c r="M94" i="1"/>
  <c r="O94" i="1" s="1"/>
  <c r="M108" i="1"/>
  <c r="O108" i="1" s="1"/>
  <c r="N111" i="1"/>
  <c r="O111" i="1" s="1"/>
  <c r="M120" i="1"/>
  <c r="O93" i="1"/>
  <c r="O21" i="1"/>
  <c r="N37" i="1"/>
  <c r="N40" i="1"/>
  <c r="O40" i="1" s="1"/>
  <c r="N69" i="1"/>
  <c r="O69" i="1" s="1"/>
  <c r="N85" i="1"/>
  <c r="N88" i="1"/>
  <c r="N108" i="1"/>
  <c r="N120" i="1"/>
  <c r="O120" i="1" s="1"/>
  <c r="N21" i="1"/>
  <c r="O44" i="1"/>
  <c r="O49" i="1"/>
  <c r="O52" i="1"/>
  <c r="N63" i="1"/>
  <c r="O63" i="1" s="1"/>
  <c r="O92" i="1"/>
  <c r="O97" i="1"/>
  <c r="O100" i="1"/>
  <c r="M44" i="1"/>
  <c r="M49" i="1"/>
  <c r="M52" i="1"/>
  <c r="M58" i="1"/>
  <c r="O58" i="1" s="1"/>
  <c r="M92" i="1"/>
  <c r="M97" i="1"/>
  <c r="M100" i="1"/>
  <c r="O106" i="1"/>
  <c r="M24" i="1"/>
  <c r="O24" i="1" s="1"/>
  <c r="N33" i="1"/>
  <c r="O33" i="1" s="1"/>
  <c r="N49" i="1"/>
  <c r="N52" i="1"/>
  <c r="N97" i="1"/>
  <c r="O22" i="1"/>
  <c r="N27" i="1"/>
  <c r="O27" i="1" s="1"/>
  <c r="O56" i="1"/>
  <c r="O61" i="1"/>
  <c r="O64" i="1"/>
  <c r="N75" i="1"/>
  <c r="O75" i="1" s="1"/>
  <c r="O104" i="1"/>
  <c r="N112" i="1"/>
  <c r="O112" i="1" s="1"/>
  <c r="O39" i="1"/>
  <c r="O99" i="1"/>
  <c r="O60" i="1"/>
  <c r="O83" i="1"/>
  <c r="O55" i="1"/>
  <c r="M29" i="1"/>
  <c r="O29" i="1" s="1"/>
  <c r="M41" i="1"/>
  <c r="O41" i="1" s="1"/>
  <c r="M53" i="1"/>
  <c r="O53" i="1" s="1"/>
  <c r="M65" i="1"/>
  <c r="O65" i="1" s="1"/>
  <c r="M77" i="1"/>
  <c r="M89" i="1"/>
  <c r="M101" i="1"/>
  <c r="O101" i="1" s="1"/>
  <c r="M113" i="1"/>
  <c r="O113" i="1" s="1"/>
  <c r="M31" i="1"/>
  <c r="N36" i="1"/>
  <c r="O36" i="1" s="1"/>
  <c r="M43" i="1"/>
  <c r="N48" i="1"/>
  <c r="O48" i="1" s="1"/>
  <c r="M55" i="1"/>
  <c r="N60" i="1"/>
  <c r="M67" i="1"/>
  <c r="N72" i="1"/>
  <c r="O72" i="1" s="1"/>
  <c r="O77" i="1"/>
  <c r="M79" i="1"/>
  <c r="O79" i="1" s="1"/>
  <c r="N84" i="1"/>
  <c r="O84" i="1" s="1"/>
  <c r="O89" i="1"/>
  <c r="M91" i="1"/>
  <c r="N96" i="1"/>
  <c r="O96" i="1" s="1"/>
  <c r="M103" i="1"/>
  <c r="M115" i="1"/>
  <c r="M26" i="1"/>
  <c r="O26" i="1" s="1"/>
  <c r="N31" i="1"/>
  <c r="M38" i="1"/>
  <c r="O38" i="1" s="1"/>
  <c r="N43" i="1"/>
  <c r="M50" i="1"/>
  <c r="O50" i="1" s="1"/>
  <c r="N55" i="1"/>
  <c r="M62" i="1"/>
  <c r="N67" i="1"/>
  <c r="O67" i="1" s="1"/>
  <c r="M74" i="1"/>
  <c r="N79" i="1"/>
  <c r="M86" i="1"/>
  <c r="N91" i="1"/>
  <c r="M98" i="1"/>
  <c r="N103" i="1"/>
  <c r="O103" i="1" s="1"/>
  <c r="M110" i="1"/>
  <c r="N115" i="1"/>
  <c r="O115" i="1" s="1"/>
  <c r="N62" i="1"/>
  <c r="N74" i="1"/>
  <c r="O74" i="1" s="1"/>
  <c r="N86" i="1"/>
  <c r="O86" i="1" s="1"/>
  <c r="N98" i="1"/>
  <c r="O98" i="1" s="1"/>
  <c r="N110" i="1"/>
  <c r="O110" i="1" s="1"/>
  <c r="M117" i="1"/>
  <c r="O117" i="1" s="1"/>
  <c r="M107" i="1"/>
  <c r="M119" i="1"/>
  <c r="N23" i="1"/>
  <c r="O23" i="1" s="1"/>
  <c r="M30" i="1"/>
  <c r="N35" i="1"/>
  <c r="O35" i="1" s="1"/>
  <c r="M42" i="1"/>
  <c r="N47" i="1"/>
  <c r="O47" i="1" s="1"/>
  <c r="M54" i="1"/>
  <c r="N59" i="1"/>
  <c r="O59" i="1" s="1"/>
  <c r="M66" i="1"/>
  <c r="N71" i="1"/>
  <c r="O71" i="1" s="1"/>
  <c r="M78" i="1"/>
  <c r="N83" i="1"/>
  <c r="M90" i="1"/>
  <c r="N95" i="1"/>
  <c r="O95" i="1" s="1"/>
  <c r="M102" i="1"/>
  <c r="N107" i="1"/>
  <c r="O107" i="1" s="1"/>
  <c r="M114" i="1"/>
  <c r="N119" i="1"/>
  <c r="O119" i="1" s="1"/>
  <c r="N30" i="1"/>
  <c r="O30" i="1" s="1"/>
  <c r="N42" i="1"/>
  <c r="O42" i="1" s="1"/>
  <c r="N54" i="1"/>
  <c r="O54" i="1" s="1"/>
  <c r="N66" i="1"/>
  <c r="N78" i="1"/>
  <c r="O78" i="1" s="1"/>
  <c r="N90" i="1"/>
  <c r="O90" i="1" s="1"/>
  <c r="N102" i="1"/>
  <c r="M109" i="1"/>
  <c r="O109" i="1" s="1"/>
  <c r="N114" i="1"/>
  <c r="M121" i="1"/>
  <c r="N121" i="1"/>
  <c r="O121" i="1" s="1"/>
  <c r="N20" i="1"/>
  <c r="M20" i="1"/>
  <c r="O114" i="1" l="1"/>
  <c r="O31" i="1"/>
  <c r="O102" i="1"/>
  <c r="O62" i="1"/>
  <c r="O91" i="1"/>
  <c r="O66" i="1"/>
  <c r="O43" i="1"/>
  <c r="O20" i="1"/>
  <c r="O129" i="1" l="1"/>
  <c r="O130" i="1" s="1"/>
  <c r="O123" i="1" l="1"/>
  <c r="O126" i="1" s="1"/>
  <c r="O122" i="1" l="1"/>
  <c r="O124" i="1" l="1"/>
  <c r="O127" i="1" l="1"/>
  <c r="O128" i="1" s="1"/>
  <c r="O125" i="1"/>
  <c r="O131"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2"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<sst xmlns="http://schemas.openxmlformats.org/spreadsheetml/2006/main" count="249" uniqueCount="148">
  <si>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</si>
  <si>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</si>
  <si>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</si>
  <si>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</si>
  <si>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</si>
  <si>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</si>
  <si>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</si>
  <si>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</si>
  <si>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</si>
  <si>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</si>
  <si>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</si>
  <si>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</si>
  <si>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</si>
  <si>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</si>
  <si>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</si>
  <si>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</si>
  <si>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</si>
  <si>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</si>
  <si>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</si>
  <si>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</si>
  <si>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</si>
  <si>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</si>
  <si>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</si>
  <si>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</si>
  <si>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</si>
  <si>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</si>
  <si>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</si>
  <si>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</si>
  <si>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</si>
  <si>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</si>
  <si>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</si>
  <si>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</si>
  <si>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</si>
  <si>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</si>
  <si>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</si>
  <si>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</si>
  <si>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</si>
  <si>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</si>
  <si>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</si>
  <si>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</si>
  <si>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</si>
  <si>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</si>
  <si>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</si>
  <si>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Código Serie Documental (Ver Tabla de Retención Documental).</t>
  </si>
  <si>
    <t>UNIDAD</t>
  </si>
  <si>
    <t>BANCO PECHO PLANO 
34300 
34309 
56105 
MANTENIMIENTO CORRECTIVO:34300: CAMBIAR SOPORTES PLASTICOS DE DESLIZAMIENTO, CAMBIO DE CAUCHO SOPORTE, AJUSTE TORNILLERIA Y PINTURA GENERAL.34309: MODIFICAR ALTURA, CROMAR SOPORTES BARRAS, AJUSTE TORNILLERIA Y RETOQUES DE PINTURA SEGÚN SEA NECESARIO, MANTENIENDO LOS COLORES ORIGINALES DEL ELEMENTO.56105: CAMBIO DE TAPIZADO, MANTENIMIENTO GENERAL, CAMBIO SOPORTE FIJADOR DE DISCOS, AJUSTE TORNILLERIA Y RETOQUES DE PINTURA SEGÚN SEA NECESARIO, MANTENIENDO LOS COLORES ORIGINALES DEL ELEMENTO.</t>
  </si>
  <si>
    <t>BANCO PECHO INCLINADO 
34310 
43516 
MANTENIMIENTO CORRECTIVO:34310: CROMAR PLATINAS SOPORTE BARRA, CAMBIAR PERILLA DE SEGURIDAD, AJUSTE TORNILLERIA Y RETOQUES DE PINTURA SEGÚN SEA NECESARIO, MANTENIENDO LOS COLORES ORIGINALES DEL ELEMENTO.43516: FABRICAR E INSTALAR PLATINAS CROMADAS DE SOPORTE PARA BARRA, AJUSTE TORNILLERIA, CAMBIO DE CAUCHOS ANTIDESLIZAMIENTO BARRA Y RETOQUES DE PINTURA SEGÚN SEA NECESARIO, MANTENIENDO LOS COLORES ORIGINALES DEL ELEMENTO.</t>
  </si>
  <si>
    <t>BANCO PECHO DECLINADO 
43520 
MANTENIMIENTO CORRECTIVO: INSTALAR PLATINAS CROMADAS DE SOPORTE PARA BARRA, AJUSTE TORNILLERIA, CAMBIO DE CAUCHO ANTIDESLIZAMIENTO BARRA Y RETOQUES DE PINTURA SEGÚN SEA NECESARIO, MANTENIENDO LOS COLORES ORIGINALES DEL ELEMENTO.</t>
  </si>
  <si>
    <t>PECK DECK PLACAS 
47234 
MANTENIMIENTO CORRECTIVO:VERIFICAR GUAYAS Y CAMBIAR DE SER NECESARIO SEGÚN DETERIORO, LUBRICACION DE MAQUINA, AJUSTE TORNILLERIA.</t>
  </si>
  <si>
    <t>PECHO VERTICAL PLACAS 
47232 
MANTENIMIENTO CORRECTIVO:CROMAR BARRAS, VERIFICAR GUAYAS Y CAMBIAR DE SER NECESARIO SEGÚN DETERIORO, INSTALAR CINTA ANTIDESLIZANTE, AJUSTE TORNILLERIA, Y RETOQUES DE PINTURA SEGÚN SEA NECESARIO, MANTENIENDO LOS COLORES ORIGINALES DEL ELEMENTO.</t>
  </si>
  <si>
    <t>CROSS OVER PLACAS 
56241 
MANTENIMIENTO CORRECTIVO:ENDEREZAR BARRAS, VERIFICAR GUAYAS Y CAMBIAR DE SER NECESARIO SEGÚN DETERIORO, CAMBIAR SOPORTES PLASTICOS DE DESLIZAMIENTO, VERIFICAR Y CAMBIAR PERILLAS, LUBRICACION, AJUSTE SISTEMA CORREDERAS, REVISAR Y CAMBIAR POLEAS QUE SE ENCUENTREN DAÑADAS, AJUSTE TORNILLERIA, RETOQUES DE PINTURA SEGÚN SEA NECESARIO, MANTENIENDO LOS COLORES ORIGINALES DEL ELEMENTO Y DOS MOSQUETONES DE SEGURIDAD NUEVOS.</t>
  </si>
  <si>
    <t>MULTIFUERZA PLACAS 
34312 
MANTENIMIENTO CORRECTIVO:VERIFICAR GUAYAS Y CAMBIAR DE SER NECESARIO SEGÚN DETERIORO, CROMADO DE BARRAS, CAMBIAR SOPORTES PLASTICOS DE DESLIZAMIENTO, CAMBIO CAUCHOS AGARRADERAS, REVISAR Y CAMBIAR POLEAS QUE SE ENCUENTREN DAÑADAS, ALARGAR EL SOPORTE DE LA BARRA 30 CM, MANTENIMIENTO GENERAL, AJUSTE TORNILLERIA Y RETOQUES DE PINTURA SEGÚN SEA NECESARIO, MANTENIENDO LOS COLORES ORIGINALES DEL ELEMENTO, CINCO MOSQUETONES DE SEGURIDAD NUEVOS.</t>
  </si>
  <si>
    <t>HOMBRO MARCA HAMMER 
56107 
MANTENIMIENTO CORRECTIVO:MODIFICAR SOPORTE DE DISCOS (SE DEBE MODIFICAR LA MAQUINA Y REFORZAR CON SOLDADURA PORQUE SE ENCUENTRA ROTA EN LOS DOS BRAZOS), AJUSTE TORNILLERIA Y RETOQUES DE PINTURA SEGÚN SEA NECESARIO, MANTENIENDO LOS COLORES ORIGINALES DEL ELEMENTO.</t>
  </si>
  <si>
    <t>BANCO PREDICADOR DISCOS 
34306 
MANTENIMIENTO CORRECTIVO:INSTALAR MANILAR DE AGARRE COMPLETO, CAMBIAR PERILLA DE SEGURIDAD, Y RETOQUES DE PINTURA SEGÚN SEA NECESARIO, MANTENIENDO LOS COLORES ORIGINALES DEL ELEMENTO.</t>
  </si>
  <si>
    <t>BANCO PREDICADOR LIBRE 
43521 
MANTENIMIENTO CORRECTIVO:CAMBIAR ESPUMA Y TAPIZADOS, CAMBIAR CAUCHOS SOPORTES PESAS, CAMBIO SOPORTES DESLIZAMIENTO, VERIFICAR PERILLA, AJUSTE TORNILLERIA, RETOQUES DE PINTURA SEGÚN SEA NECESARIO, MANTENIENDO LOS COLORES ORIGINALES DEL ELEMENTO.</t>
  </si>
  <si>
    <t>SENTADILLA MARCA SMITH 
34302 
MANTENIMIENTO CORRECTIVO:CAMBIAR SOPORTE DE SEGURIDAD, AJUSTAR BARRA, CROMADO DE BARRAS (4 BARRAS), AJUSTE TORNILLERIA, LUBRICACION Y RETOQUES DE PINTURA SEGÚN SEA NECESARIO, MANTENIENDO LOS COLORES ORIGINALES DEL ELEMENTO.</t>
  </si>
  <si>
    <t>SOPORTE DE SENTADILLA LIBRE 
34305 
MANTENIMIENTO CORRECTIVO:CAMBIAR PERILLA DE SEGURIDAD, INSTALAR TAPONES DE PORTADISCOS, AJUSTE TORNILLERIA, LUBRICACION Y RETOQUES DE PINTURA SEGÚN SEA NECESARIO, MANTENIENDO LOS COLORES ORIGINALES DEL ELEMENTO.</t>
  </si>
  <si>
    <t>HAKA - PRENSA DOBLE FUNCIÓN 
34303 
34304 
47590 
MANTENIMIENTO CORRECTIVO: 
34303: VERIFICAR Y CAMBIAR PERILLAS DE AJUSTE Y DE SEGURIDAD QUE ESTEN DAÑADAS, LUBRICAR RODAMIENTOS Y RODACHINAS O CAMBIAR DE SER NECESARIO, AJUSTAR TORNLLERIA DE COJINES, (TENER EN CUENTA LAS ALMOHADILLAS DEL HOMBRO QUE SE GIRAN), INSTALAR TAPONES PARA BARRA DE DISCOS, INSTALAR CINTA ANTIDESLIZANTE PARA EVITAR ACCIDENTES, AJUSTE TORNILLERIA, LUBRICACION Y RETOQUES DE PINTURA SEGÚN SEA NECESARIO, MANTENIENDO LOS COLORES ORIGINALES DEL ELEMENTO.
34304: VERIFICAR Y CAMBIAR PERILLAS DE AJUSTE Y DE SEGURIDAD QUE ESTEN DAÑADAS, LUBRICAR RODAMIENTOS Y RODACHINAS O CAMBIAR DE SER NECESARIO, AJUSTAR TORNLLERIA DE COJINES, (TENER EN CUENTA LAS ALMOHADILLAS DEL HOMBRO QUE SE GIRAN), INSTALAR TAPONES PARA BARRA DE DISCOS, INSTALAR CINTA ANTIDESLIZANTE PARA EVITAR ACCIDENTES, AJUSTE TORNILLERIA, LUBRICACION Y RETOQUES DE PINTURA SEGÚN SEA NECESARIO, MANTENIENDO LOS COLORES ORIGINALES DEL ELEMENTO.
47590: VERIFICAR Y CAMBIAR PERILLAS DE AJUSTE Y DE SEGURIDAD QUE ESTEN DAÑADAS, LUBRICAR RODAMIENTOS Y RODACHINAS O CAMBIAR DE SER NECESARIO, AJUSTAR TORNLLERIA DE COJINES, (TENER EN CUENTA LAS ALMOHADILLAS DEL HOMBRO QUE SE GIRAN), INSTALAR TAPONES PARA BARRA DE DISCOS, INSTALAR CINTA ANTIDESLIZANTE PARA EVITAR ACCIDENTES, AJUSTE TORNILLERIA, LUBRICACION Y RETOQUES DE PINTURA SEGÚN SEA NECESARIO, MANTENIENDO LOS COLORES ORIGINALES DEL ELEMENTO.</t>
  </si>
  <si>
    <t>PANTORRILLA SENTADO DISCOS 
34299 
MANTENIMIENTO CORRECTIVO:AJUSTAR SILLA PARA QUE SE DESPLACE, INSTALAR SOPORTES PLASTICOS DE DESLIZAMIENTO, INSTALAR TAPONES DE TUBO, INSTALAR CINTA ANTIDESLIZANTE POR SEGURIDAD, LUBRICACION, RETOQUES DE PINTURA SEGÚN SEA NECESARIO, MANTENIENDO LOS COLORES ORIGINALES DEL ELEMENTO.</t>
  </si>
  <si>
    <t>TOTAL HIT PLACAS 
47233 
MANTENIMIENTO CORRECTIVO:VERIFICAR GUAYAS Y CAMBIAR DE SER NECESARIO SEGÚN DETERIORO, AJUSTAR PARALELISMO DEL DISCO, AJUSTAR Y O CAMBIAR TORNILLERIA, LUBRICACION Y LIMPIEZA.</t>
  </si>
  <si>
    <t>LEG CURL PLACAS 
34307 
MANTENIMIENTO CORRECTIVO:VERIFICAR GUAYAS Y CAMBIAR DE SER NECESARIO SEGÚN DETERIORO, CAMBIO DE ESPUMAS Y TAPIZADO, AJUSTE TORNILLERIA, LUBRICACION Y RETOQUES DE PINTURA SEGÚN SEA NECESARIO, MANTENIENDO LOS COLORES ORIGINALES DEL ELEMENTO.</t>
  </si>
  <si>
    <t>ADUCTOR PLACAS 
47591 
MANTENIMIENTO CORRECTIVO:CAMBIO DE TAPICERIA, VERIFICAR GUAYAS Y CAMBIAR DE SER NECESARIO SEGÚN DETERIORO, FABRICAR GUIA PARA GUAYA EN EL DISCO DEL PISO, AJUSTE TORNILLERIA, LUBRICACION Y RETOQUES DE PINTURA SEGÚN SEA NECESARIO, MANTENIENDO LOS COLORES ORIGINALES DEL ELEMENTO.</t>
  </si>
  <si>
    <t>EXTENCION PLACAS 
34301 
MANTENIMIENTO CORRECTIVO:VERIFICAR GUAYAS Y CAMBIAR DE SER NECESARIO SEGÚN DETERIORO, CAMBIO DE ESPUMAS Y TAPIZADO, CROMAR 2 BARRAS, ALARGAR PLATINA DE ASEGURAR EL PIN PARA QUE EL EJERCICIO SEA EL ADECUADO, AJUSTE TORNILLERIA, LUBRICACION Y RETOQUES DE PINTURA SEGÚN SEA NECESARIO, MANTENIENDO LOS COLORES ORIGINALES DEL ELEMENTO.</t>
  </si>
  <si>
    <t>PRENSA VERTICAL PLACAS 
47268 
MANTENIMIENTO PREVENTIVO: REALIZAR LUBRICACION Y RETORQUEO DE TORNILLERIA.</t>
  </si>
  <si>
    <t>SOPORTE DOMINADAS, FONDOS Y AB 
43517 
MANTENIMIENTO CORRECTIVO:CAMBIAR TAPIZADO Y ESPUMA DE APOYA CODOS, RETOQUES DE PINTURA SEGÚN SEA NECESARIO, MANTENIENDO LOS COLORES ORIGINALES DEL ELEMENTO.</t>
  </si>
  <si>
    <t>BANCO HIPEREXTENSIÓN RECTO 
8294 
MANTENIMIENTO CORRECTIVO:AJUSTAR SOPORTES PARA DAR FIRMEZA, CAMBIAR AGARRES, AJUSTE TORNILLERIA Y RETOQUES DE PINTURA SEGÚN SEA NECESARIO, MANTENIENDO LOS COLORES ORIGINALES DEL ELEMENTO</t>
  </si>
  <si>
    <t>BANCO HIPEREXTENSIÓN 45° 
43518 
MANTENIMIENTO CORRECTIVO:CAMBIAR SOPORTE PLASTICO DE DESLIZAMIENTO, AJUSTAR TAPICERIA, AJUSTE TORNILLERIA Y RETOQUES DE PINTURA SEGÚN SEA NECESARIO, MANTENIENDO LOS COLORES ORIGINALES DEL ELEMENTO</t>
  </si>
  <si>
    <t>REMO T CON PECHERA 
34308 
MANTENIMIENTO CORRECTIVO:AJUSTAR PERILLA DE SEGURIDAD, VERICAR TAPIZADO, INSTALAR CINTA ANTIDESLIZANTE DE SEGURIDAD, AJUSTE TORNILLERIA Y RETOQUES DE PINTURA SEGÚN SEA NECESARIO, MANTENIENDO LOS COLORES ORIGINALES DEL ELEMENTO.</t>
  </si>
  <si>
    <t>REMO T LIBRE 
8300 
MANTENIMIENTO CORRECTIVO:AJUSTAR TORNILLERIA, AJUSTAR ESTRUCTURA, CAMBIO AGARRADERAS, RETOQUES DE PINTURA SEGÚN SEA NECESARIO, MANTENIENDO LOS COLORES ORIGINALES DEL ELEMENTO.</t>
  </si>
  <si>
    <t>BANCOS ROMANOS PARA ABDOMEN 
56255 
56256 
56257 
MANTENIMIENTO CORRECTIVO:
56255: REVISION Y AJUSTE TAPICERIA, LUBRICACION, AJUSTE TORNILLERIA, RETOQUES DE PINTURA SEGÚN SEA NECESARIO, MANTENIENDO LOS COLORES ORIGINALES DEL ELEMENTO.
56256: REVISION Y AJUSTE TAPICERIA, LUBRICACION, AJUSTE TORNILLERIA, RETOQUES DE PINTURA SEGÚN SEA NECESARIO, MANTENIENDO LOS COLORES ORIGINALES DEL ELEMENTO.
56257: REVISION Y AJUSTE TAPICERIA, LUBRICACION, AJUSTE TORNILLERIA, RETOQUES DE PINTURA SEGÚN SEA NECESARIO, MANTENIENDO LOS COLORES ORIGINALES DEL ELEMENTO.</t>
  </si>
  <si>
    <t>BANCO ABDOMEN LIBRE GRADUABLE 
43519 
MANTENIMIENTO CORRECTIVO:CAMBIO DE PERILLA DE SEGURIDAD, AJUSTE TORNILLERIA, LUBRICACION Y RETOQUES DE PINTURA SEGÚN SEA NECESARIO, MANTENIENDO LOS COLORES ORIGINALES DEL ELEMENTO.</t>
  </si>
  <si>
    <t>BANCOS LIBRES GRADUABLES 
8242 
56254 
MANTENIMIENTO CORRECTIVO:
8242: CAMBIO TAPIZADOS, AJUSTE TORNILLERIA, Y RETOQUES DE PINTURA SEGÚN SEA NECESARIO, MANTENIENDO LOS COLORES ORIGINALES DEL ELEMENTO.
56254: CAMBIO TAPIZADOS, AJUSTE TORNILLERIA, Y RETOQUES DE PINTURA SEGÚN SEA NECESARIO, MANTENIENDO LOS COLORES ORIGINALES DEL ELEMENTO.</t>
  </si>
  <si>
    <t>BANCO LIBRE DE NIVELES AJUSTABLE 
56253 
MANTENIMIENTO CORRECTIVO:CAMBIO TAPIZADOS, AJUSTAR PINES DE PIE AJUSTE TORNILLERIA, Y RETOQUES DE PINTURA SEGÚN SEA NECESARIO, MANTENIENDO LOS COLORES ORIGINALES DEL ELEMENTO.</t>
  </si>
  <si>
    <t>RACK DE 22 MANCUERNAS 
49561 
MANTENIMIENTO CORRECTIVO:CROMAR 22 AGARRES DE MANCUERNAS Y RETOQUES DE PINTURA SEGÚN SEA NECESARIO, MANTENIENDO LOS COLORES ORIGINALES DEL ELEMENTO.</t>
  </si>
  <si>
    <t>RACK DE 20 MANCUERNAS 
56108 
MANTENIMIENTO CORRECTIVO:CROMAR 20 AGARRES DE MANCUERNAS, CAMBIO DE SOPORTES PLASTICOS Y RETOQUES DE PINTURA SEGÚN SEA NECESARIO, MANTENIENDO LOS COLORES ORIGINALES DEL ELEMENTO</t>
  </si>
  <si>
    <t>RACK DE 8 BARRAS RECTAS 
56251 
MANTENIMIENTO CORRECTIVO:AJUSTAR 8 PESAS CON TORNILLERIA, RETOQUES DE PINTURA SEGÚN SEA NECESARIO, MANTENIENDO LOS COLORES ORIGINALES DEL ELEMENTO, CROMAR 5 BARRAS.</t>
  </si>
  <si>
    <t>BICICLETA DE SPINNING 
56267 
56268 
56272 
SIN PLACA 
MANTENIMIENTO CORRECTIVO: 1. Limpieza general de la bicicleta (Estructura, volante, cañas, manubrio, rodachines)2. Revisión y ajuste de Sistema de frenado de seguridad. Cambio de pastillas si es requerido3. Revisión y ajuste de sistema de arrastre, pedales, correas y sistemas de rodamientos. Cambio si es requerido4. Revision del sillin. Cambio si es requerido5. Revision de los niveladores. Cambio si es requerido6. RETOQUES DE PINTURA SEGÚN SEA NECESARIO, MANTENIENDO LOS COLORES ORIGINALES DEL ELEMENTO7. Prueba Funcional</t>
  </si>
  <si>
    <t>ESCALADORA MARCA POWERMILL CLIMBER LIFE FITNESS. 
56263 
MANTENIMIENTO PREVENTIVO: 1. Limpieza general de la ESCALERA LIFE FITNESS.2. Mantenimiento electrónico y programación del tablero.3. Revisión de las escobillas.4. Mantenimiento y lubricación del sistema de arrastre.5. Mantenimiento preventivo, y brillo de la pintura.</t>
  </si>
  <si>
    <t>ELLIPTICAL TRAINER E835 
56100 
56101 
56102 
56103 
56104 
MANTENIMIENTO PREVENTIVO: 1. Limpieza general de la elíptica.2. Mantenimiento electrónico programación del tablero.3. Alineación, ajuste y lubricación de todas las partes.4. Revisión de rodamientos y cambio si es requerido.5. Fijación de los cauchos de los brazos. 6.Mantenimiento preventivo, y brillo de la pintura.</t>
  </si>
  <si>
    <t>CAMINADORA CT800 MARCA SPIRIT FITNESS 
56090 
56091 
56092 
56093 
56094 
56095 
56096 
56097 
56098 
56099 
MANTENIMIENTO PREVENTIVO: 1. Limpieza general de la caminadora.2. Mantenimiento electrónico y programación del tablero.3. Revisión de los conectores, cable de poder.4. Mantenimiento, alineación y lubricación de la banda.5. Limpieza del rodillo.6. Mantenimiento preventivo, y brillo de la pintura.7. Reparación de motor de avance si lo requiere8. Reparacion del motor de inclinación si es requerido9. Repacion de tarjeta electronica o cambio si es requerido</t>
  </si>
  <si>
    <t>BANCA DE ABDOMEN AEREAMARCA FORMA,referencia AB75 S/N 813 
59837 
MANTENIMIENTO CORRECTIVO:CAMBIO DE TAPIZADO, CAUCHO PROTECTOR PISO, CAUCHOS AGARRE, AJUSTE DE TORNILLERIA Y RETOQUES DE PINTURA SEGÚN SEA NECESARIO, MANTENIENDO LOS COLORES ORIGINALES DEL ELEMENTO.</t>
  </si>
  <si>
    <t>BANCA DE HIPEREXTENSIO N INCLINADA MARCA FORMA, S/N 814 
59838 
MANTENIMIENTO CORRECTIVO:CAMBIO DE TAPIZADO, CAUCHO PROTECTOR PISO, CAUCHOS AGARRE, AJUSTE DE TORNILLERIA Y RETOQUES DE PINTURA SEGÚN SEA NECESARIO, MANTENIENDO LOS COLORES ORIGINALES DEL ELEMENTO.</t>
  </si>
  <si>
    <t>BARRA SEMIOLIMPICA ROMANA MARCA FORMA,referencia S/N 815 
59839 
MANTENIMIENTO CORRECTIVO: CROMAR BARRA DE 1,05 M</t>
  </si>
  <si>
    <t>BARRA SEMIOLIMPÍCA RECTA CORTA MARCA FORMA,S/N 816 
59840 
MANTENIMIENTO CORRECTIVO: CROMAR BARRA DE 1,38 M</t>
  </si>
  <si>
    <t>BARRA OLIMPICA RECTA CORTA MARCA FORMA, ref. AC-115 S/N 817 
59841 
MANTENIMIENTO CORRECTIVO: CROMAR BARRA DE 1,45 M</t>
  </si>
  <si>
    <t>BARRA SEMIOLIMPÍCA ZETAMARCA FORMA,ref. AC-111 S/N 818 
59842 
MANTENIMIENTO CORRECTIVO: CROMAR BARRA DE 1,38 M</t>
  </si>
  <si>
    <t>BARRA OLIMPÍCA ZETA MARCA FORMA,referencia AC-114 S/N 819 
59843 
MANTENIMIENTO CORRECTIVO: CROMAR BARRA DE 1,40 M</t>
  </si>
  <si>
    <t>BARRA SEMIOLIMPÍCA LARGA DE 1.90 CM MARCA FORMA,S/N 835 
59844 
MANTENIMIENTO CORRECTIVO: CROMAR BARRA DE 1,95 M</t>
  </si>
  <si>
    <t>BARRA OLIMPICA PROFESIONAL DE 2.22 CM, ref. AC-116 S/N 836 
59845 
MANTENIMIENTO CORRECTIVO: CROMAR BARRA DE 2,22 M</t>
  </si>
  <si>
    <t>DISCO DODECAGONAL OLIMPICO DE 2.5 LBS, MARCA FORMA S/N 837 
59846 
59847 
59848 
59849 
59850 
59851 
59852 
59853 
59854 
59855 
MANTENIMIENTO CORRECTIVO:APLICAR PINTURA ELECTROSTATICA A CADA DISCO</t>
  </si>
  <si>
    <t>DISCO DODECAGONAL OLIMPICO DE 5 LBS, MARCA FORMA S/N 847 
59856 
59857 
59858 
59859 
59860 
59861 
59862 
59863 
59864 
59865 
59866 
59867 
59868 
59869 
59870 
59871 
59872 
59873 
59874 
MANTENIMIENTO CORRECTIVO:APLICAR PINTURA ELECTROSTATICA A CADA DISCO</t>
  </si>
  <si>
    <t>DISCO DODECAGONAL OLIMPICO DE 10 LBS, MARCA FORMA S/N 867 
59875 
59876 
59877 
59878 
59879 
59880 
59881 
59882 
59883 
59884 
59885 
59886 
59887 
59888 
59889 
59890 
59891 
59892 
MANTENIMIENTO CORRECTIVO:APLICAR PINTURA ELECTROSTATICA A CADA DISCO</t>
  </si>
  <si>
    <t>DISCO DODECAGONAL OLIMPICO DE 25 LBS, MARCA FORMA S/N 887 
59894 
59895 
59896 
59897 
59898 
59899 
59900 
59901 
59902 
59903 
59904 
59905 
59906 
59907 
59908 
59909 
59910 
59911 
MANTENIMIENTO CORRECTIVO:APLICAR PINTURA ELECTROSTATICA A CADA DISCO</t>
  </si>
  <si>
    <t>DISCO DODECAGONAL OLIMPICO DE 45 LBS, MARCA FORMA S/N 907 
59912 
59913 
59914 
59915 
59916 
59917 
59918 
59919 
59920 
59921 
59922 
59923 
MANTENIMIENTO CORRECTIVO:APLICAR PINTURA ELECTROSTATICA A CADA DISCO</t>
  </si>
  <si>
    <t>BANCA PESO MUERTO MARCA FORMAreferencia PL-15S/N 919 
59924 
MANTENIMIENTO CORRECTIVO:CAMBIO DE TAPIZADO, CAUCHO PROTECTOR PISO, CAUCHOS AGARRE, AJUSTE DE TORNILLERIA Y RETOQUES DE PINTURA SEGÚN SEA NECESARIO, MANTENIENDO LOS COLORES ORIGINALES DEL ELEMENTO.</t>
  </si>
  <si>
    <t>DOMINADAS Y FONDOS MARCA FORMAreferencia EC-275 S/N 920 
59925 
MANTENIMIENTO CORRECTIVO:CAMBIO DE TAPIZADO, CAUCHO PROTECTOR PISO, CAUCHOS AGARRE, LUBRICACION, POLEAS, GUAYAS, CROMADO CACHOS, AJUSTE DE TORNILLERIA.</t>
  </si>
  <si>
    <t>TRICEPS MARCA FORMAreferencia BC-258 S/N 921 
59926 
MANTENIMIENTO CORRECTIVO:CAMBIO DE TAPIZADO, CAUCHO PROTECTOR PISO, CAUCHOS AGARRE, LUBRICACION, POLEAS, GUAYAS, CROMADO CACHOS, AJUSTE DE TORNILLERIA.</t>
  </si>
  <si>
    <t>ABDOMEN PROFESIONAL MARCA FORMAreferencia AC-265 S/N 922 
59927 
MANTENIMIENTO CORRECTIVO:CAMBIO DE TAPIZADO, CAUCHO PROTECTOR PISO, CAUCHOS AGARRE, LUBRICACION, POLEAS, GUAYAS, CROMADO CACHOS, AJUSTE DE TORNILLERIA.</t>
  </si>
  <si>
    <t>BANCA HIPEREXTENSIO N HORIZONTAL MARCA FORMA S/N 923 
59928 
MANTENIMIENTO CORRECTIVO: CAMBIO DE TAPIZADO, CAUCHO PROTECTOR PISO, CAUCHOS AGARRE, AJUSTE DE TORNILLERIA Y RETOQUES DE PINTURA SEGÚN SEA NECESARIO, MANTENIENDO LOS COLORES ORIGINALES DEL ELEMENTO.</t>
  </si>
  <si>
    <t>SOPORTE PARA BARRAS Y ACCESORIOSA MARCA FORMAS/N 924 
59929 
MANTENIMIENTO CORRECTIVO:CAMBIO DE CAUCHO PROTECTOR PISO, CAUCHOS SOPORTE BARRAS, AJUSTE DE TORNILLERIA Y RETOQUES DE PINTURA SEGÚN SEA NECESARIO, MANTENIENDO LOS COLORES ORIGINALES DEL ELEMENTO.</t>
  </si>
  <si>
    <t>Gimnasio Multifuncional Marca GRECO ROMANA4 columnas deS/N 925 
59930 
MANTENIMIENTO CORRECTIVO:CAMBIO DE TAPIZADO, CAUCHO PROTECTOR PISO, CAUCHOS AGARRE, LUBRICACION, POLEAS, GUAYAS, CROMADO CACHOS, AJUSTE DE TORNILLERIA.</t>
  </si>
  <si>
    <t>SOPORTE PARA MANCUERNAS CON SEPARADOR INDIVIDUAL S/N 927 
59932 
MANTENIMIENTO CORRECTIVO:CAMBIO DE CAUCHO PROTECTOR PISO, CAUCHOS SOPORTE MANCUERNAS, AJUSTE DE TORNILLERIA Y RETOQUES DE PINTURA SEGÚN SEA NECESARIO, MANTENIENDO LOS COLORES ORIGINALES DEL ELEMENTO.</t>
  </si>
  <si>
    <t>SOPORTE DE SENTADILLA POWERMARCA FORMA, ref. PL-03S/N 928 
59933 
MANTENIMIENTO CORRECTIVO:CAMBIO DE CAUCHO PROTECTOR PISO, CAUCHOS SOPORTE, AJUSTE DE TORNILLERIA Y RETOQUES DE PINTURA SEGÚN SEA NECESARIO, MANTENIENDO LOS COLORES ORIGINALES DEL ELEMENTO.</t>
  </si>
  <si>
    <t>SMITH SENTADILLA CON GUIAS MARCA FORMA,ref. PL02 S/N 929 
59934 
MANTENIMIENTO CORRECTIVO:CAMBIO DE CAUCHO PROTECTOR PISO, CAUCHOS AGARRE, LUBRICACION, POLEAS, GUAYAS, CROMADO CACHOS, AJUSTE DE TORNILLERIA.</t>
  </si>
  <si>
    <t>PRENSA ATLETICA INVERTIDA MARCA FORMA,ref . PL-09 S/N930 
59935 
MANTENIMIENTO CORRECTIVO:CAMBIO DE TAPIZADO, CAUCHO PROTECTOR PISO, CAUCHOS AGARRE, LUBRICACION, CROMADO CACHOS, AJUSTE DE TORNILLERIA.</t>
  </si>
  <si>
    <t>PRENSA ATLETICA INCLINADA MARCA FORMA,ref. PL-08 S/N931 
59936 
MANTENIMIENTO CORRECTIVO:CAMBIO DE TAPIZADO, CAUCHO PROTECTOR PISO, CAUCHOS AGARRE, LUBRICACION, CROMADO CACHOS, AJUSTE DE TORNILLERIA.</t>
  </si>
  <si>
    <t>FLEXION PIERNA CON RANGO INICIAL Y FINAL S/N 932 
59937 
MANTENIMIENTO CORRECTIVO:CAMBIO DE TAPIZADO, CAUCHO PROTECTOR PISO, CAUCHOS AGARRE, LUBRICACION, POLEAS, GUAYAS, AJUSTE DE TORNILLERIA.</t>
  </si>
  <si>
    <t>EXTENSION PIERNA CON RANGOINICIAL Y FINAL S/N 933 
59938 
MANTENIMIENTO CORRECTIVO:CAMBIO DE TAPIZADO, CAUCHO PROTECTOR PISO, CAUCHOS AGARRE, LUBRICACION, POLEAS, GUAYAS, AJUSTE DE TORNILLERIA.</t>
  </si>
  <si>
    <t>PANTORRILLA SENTADO MARCA FORMA,referencia PL-12 S/N 934 
59939 
MANTENIMIENTO CORRECTIVO:CAMBIO DE TAPIZADO, CAUCHO RUIDO Y PROTECTOR PISO, CAUCHOS AGARRE, LUBRICACION, AJUSTE DE TORNILLERIA, RETOQUES DE PINTURA SEGÚN SEA NECESARIO, MANTENIENDO LOS COLORES ORIGINALES DEL ELEMENTO.</t>
  </si>
  <si>
    <t>ADUCTORES ATOMICA MARCA FORMA,referencia PC-209 S/N 935 
59940 
MANTENIMIENTO CORRECTIVO:CAMBIO DE TAPIZADO, CAUCHO RUIDO Y PROTECTOR PISO, CAUCHOS AGARRE, LUBRICACION, POLEAS, GUAYAS, AJUSTE DE TORNILLERIA, RETOQUES DE PINTURA SEGÚN SEA NECESARIO, MANTENIENDO LOS COLORES ORIGINALES DEL ELEMENTO</t>
  </si>
  <si>
    <t>TOTAL CADERA MARCA FORMA,referencia PC-208 S/N 936 
59941 
MANTENIMIENTO CORRECTIVO:CAMBIO DE TAPIZADO, CAUCHO PROTECTOR PISO, CAUCHOS AGARRE, LUBRICACION, POLEAS, GUAYAS, AJUSTE DE TORNILLERIA.</t>
  </si>
  <si>
    <t>PECHO LATERAL CABINA MARCA FORMA,referencia CC-241 S/N 937 
59942 
MANTENIMIENTO CORRECTIVO:CAMBIO DE TAPIZADO, CAUCHO PROTECTOR PISO, CAUCHOS AGARRE, LUBRICACION, POLEAS, GUAYAS, AJUSTE DE TORNILLERIA. RETOQUES DE PINTURA SEGÚN SEA NECESARIO, MANTENIENDO LOS COLORES ORIGINALES DEL ELEMENTO.</t>
  </si>
  <si>
    <t>BANCA PECHO PLANO OLIMPICA SOPORTE DISCO S/N 938 
59943 
MANTENIMIENTO CORRECTIVO:CAMBIO DE TAPIZADO, CAUCHO PROTECTOR PISO, CAUCHOS PESAS, CROMADO BARRA, AJUSTE DE TORNILLERIA. RETOQUES DE PINTURA SEGÚN SEA NECESARIO, MANTENIENDO LOS COLORES ORIGINALES DEL ELEMENTO.</t>
  </si>
  <si>
    <t>BANCA PECHO INCLINADA OLIMPICA SOPORTE DISCO S/N 939 
59944 
MANTENIMIENTO CORRECTIVO:CAMBIO DE TAPIZADO, CAUCHO PROTECTOR PISO, CAUCHOS PESAS, CROMADO BARRA, AJUSTE DE TORNILLERIA. RETOQUES DE PINTURA SEGÚN SEA NECESARIO, MANTENIENDO LOS COLORES ORIGINALES DEL ELEMENTO.</t>
  </si>
  <si>
    <t>BANCA PECHO DECLINADA OLIMPICA SOPORTE DISCO S/N 940 
59945 
MANTENIMIENTO CORRECTIVO:CAMBIO DE TAPIZADO, CAUCHO PROTECTOR PISO, CAUCHOS PESAS, CROMADO BARRA, AJUSTE DE TORNILLERIA. RETOQUES DE PINTURA SEGÚN SEA NECESARIO, MANTENIENDO LOS COLORES ORIGINALES DEL ELEMENTO.</t>
  </si>
  <si>
    <t xml:space="preserve">JUEGO DE CABLES CRUZADOS MARCA FORMA, ref. CC-2 S/N 941 
59946 
MANTENIMIENTO CORRECTIVO:CAMBIO DE CAUCHO PROTECTOR PISO, CAUCHOS AGARRE, LUBRICACION, POLEAS, GUAYAS, AJUSTE DE TORNILLERIA. RETOQUES DE PINTURA SEGÚN SEA NECESARIO, MANTENIENDO LOS COLORES ORIGINALES DEL ELEMENTO. </t>
  </si>
  <si>
    <t>SOPORTE DOMINADAS Y FONDOSDOS PERSONASS/N 942 
59947 
MANTENIMIENTO ORRECTIVO:CAMBIO DE TAPIZADO, CAUCHO PROTECTOR PISO, CAUCHOS, LUBRICACION, AJUSTE DE TORNILLERIA. RETOQUES DE PINTURA SEGÚN SEA NECESARIO, MANTENIENDO LOS COLORES ORIGINALES DEL ELEMENTO.</t>
  </si>
  <si>
    <t>REMO INCLINADO CON APOYOMARCA FORMA, ref EL-48 S/N 943 
59948 
MANTENIMIENTO CORRECTIVO: CAMBIO DE TAPIZADO, CAUCHO PROTECTOR PISO, CAUCHOS AGARRE, LUBRICACION, POLEAS, GUAYAS, AJUSTE DE TORNILLERIA, RETOQUES DE PINTURA SEGÚN SEA NECESARIO, MANTENIENDO LOS COLORES ORIGINALES DEL ELEMENTO.</t>
  </si>
  <si>
    <t>POLEA BAJA REMO MARCA FORMA,referencia EC-271 S/N 944 
59949 
MANTENIMIENTO CORRECTIVO:CAMBIO DE TAPIZADO, CAUCHO PROTECTOR PISO, CAUCHOS AGARRE, LUBRICACION, POLEAS, GUAYAS, AJUSTE DE TORNILLERIA, RETOQUES DE PINTURA SEGÚN SEA NECESARIO, MANTENIENDO LOS COLORES ORIGINALES DEL ELEMENTO.</t>
  </si>
  <si>
    <t>POLEA ALTA MARCA FORMA,referencia EC-270 S/N 945 
59950 
MANTENIMIENTO CORRECTIVO:CAMBIO DE TAPIZADO, CAUCHO PROTECTOR PISO, CAUCHOS AGARRE, LUBRICACION, POLEAS, GUAYAS, AJUSTE DE TORNILLERIA, RETOQUES DE PINTURA SEGÚN SEA NECESARIO, MANTENIENDO LOS COLORES ORIGINALES DEL ELEMENTO.</t>
  </si>
  <si>
    <t>PRESION HOMBRO MARCA FORMA,referencia HC-255 S/N 946 
59951 
MANTENIMIENTO CORRECTIVO:CAMBIO DE TAPIZADO, CAUCHO PROTECTOR PISO, CAUCHOS AGARRE, LUBRICACION, POLEAS, GUAYAS, AJUSTE DE TORNILLERIA, RETOQUES DE PINTURA SEGÚN SEA NECESARIO, MANTENIENDO LOS COLORES ORIGINALES DEL ELEMENTO.</t>
  </si>
  <si>
    <t>PRESION HOMBRO LATERAL MARCA FORMA,referencia HC-256 S/N 947 
59952 
MANTENIMIENTO CORRECTIVO:CAMBIO DE TAPIZADO, CAUCHO PROTECTOR PISO, CAUCHOS AGARRE, LUBRICACION, AJUSTE DE TORNILLERIA, RETOQUES DE PINTURA SEGÚN SEA NECESARIO, MANTENIENDO LOS COLORES ORIGINALES DEL ELEMENTO.</t>
  </si>
  <si>
    <t>BANCA OLIMPICA DE HOMBRO SOPORTE ATRÁS S/N 948 
59953 
MANTENIMIENTO PREVENTIVO Y CORRECTIVO:1. Revisión, ajuste y cambio si es requerido de los tapizados y cojines2. Fijación de los mangos y neoprenos3. Revisión y ajuste de tornilleria4. Limpieza general del equipo</t>
  </si>
  <si>
    <t>BANCO SCOTT O PREDICADOR MARCA FORMA, ref. BL-64 S/N 949 
59954 
MANTENIMIENTO CORRECTIVO:CAMBIO DE TAPIZADO, CAUCHO PROTECTOR PISO, CAUCHOS AGARRE, LUBRICACION, AJUSTE DE TORNILLERIA, RETOQUES DE PINTURA SEGÚN SEA NECESARIO, MANTENIENDO LOS COLORES ORIGINALES DEL ELEMENTO  </t>
  </si>
  <si>
    <t>EQUIPO PARA TRICEPS MARCA FORMA,referencia BC-258 S/N 950 
59955 
MANTENIMIENTO CORRECTIVO: CAMBIO DE TAPIZADO, CAUCHO PROTECTOR PISO, CAUCHOS AGARRE, LUBRICACION, POLEAS, GUAYAS, AJUSTE DE TORNILLERIA, RETOQUES DE PINTURA SEGÚN SEA NECESARIO, MANTENIENDO LOS COLORES ORIGINALES DEL ELEMENTO.</t>
  </si>
  <si>
    <t>BANCA MULTIPOSICION MARCA FORMA,referencia ML-70 S/N 951 
59956 
MANTENIMIENTO CORRECTIVO:CAMBIO DE TAPIZADO, CAUCHO PROTECTOR PISO, CAUCHOS AGARRE, LUBRICACION, CROMADO LUNA DE POSICION, AJUSTE DE TORNILLERIA, RETOQUES DE PINTURA SEGÚN SEA NECESARIO, MANTENIENDO LOS COLORES ORIGINALES DEL ELEMENTO.</t>
  </si>
  <si>
    <t>BANCA INCLINADA FIJA MARCA FORMA,referencia ML-72 S/N 952 
59957 
MANTENIMIENTO CORRECTIVO:CAMBIO DE TAPIZADO, CAUCHO PROTECTOR PISO, CAUCHOS AGARRE, LUBRICACION, AJUSTE DE TORNILLERIA, RETOQUES DE PINTURA SEGÚN SEA NECESARIO, MANTENIENDO LOS COLORES ORIGINALES DEL ELEMENTO.  </t>
  </si>
  <si>
    <t>JUEGOmancuerna en pintura con tapas de caucho.Set de 2.5 a 30 kg, S/N 954 
59958 
MANTENIMIENTO CORRECTIVO:APLICAR CROMADO DE MANCUERNAS X 24 UND</t>
  </si>
  <si>
    <t>Maquina para abductores anatómica 300 libras, referencia PC-210S/N 955 
59959 
MANTENIMIENTO PREVENTIVO Y CORRECTIVO:CAMBIO DE TAPIZADO, CAUCHO PROTECTOR PISO, CAUCHOS AGARRE, LUBRICACION, POLEAS, CROMADO DE CACHOS, GUAYAS, AJUSTE DE TORNILLERIA, RETOQUES DE PINTURA SEGÚN SEA NECESARIO, MANTENIENDO LOS COLORES ORIGINALES DEL ELEMENTO.</t>
  </si>
  <si>
    <t>Barra semi olimpica de1.90 mt, referencia AC-113S/N 956 
59960 
MANTENIMIENTO CORRECTIVO: APLICAR CROMADO</t>
  </si>
  <si>
    <t>Disco piramidal pintura horneable de 2.5 Lbs. referencia AD-220S/N 957 
59961 
MANTENIMIENTO CORRECTIVO: APLICAR PINTURA ELECTROSTATICA</t>
  </si>
  <si>
    <t>Disco piramidal pintura horneable de 5 Lbs. eferencia AD-221S/N 958 
59962 
MANTENIMIENTO CORRECTIVO: APLICAR PINTURA ELECTROSTATICA</t>
  </si>
  <si>
    <t>Disco piramidal pintura horneable de 10 Lbs. referencia AD-222S/N 959 
59963 
MANTENIMIENTO CORRECTIVO: APLICAR PINTURA ELECTROSTATICA</t>
  </si>
  <si>
    <t>Disco piramidal pintura horneable de 25 Lbs. referencia AD-223S/N 960 
59964 
MANTENIMIENTO CORRECTIVO: APLICAR PINTURA ELECTROSTATICA</t>
  </si>
  <si>
    <t>Disco piramidal pintura horneable de 45 Lbs. referencia AD-224/N 961 
59965
MANTENIMIENTO CORRECTIVO: APLICAR PINTURA ELECTROSTATICA</t>
  </si>
  <si>
    <t>Soporte para discos tipo árbol de 9 puestos. referencia SL-89S/N 962 
59966 
MANTENIMIENTO CORRECTIVO:CAMBIO DE CAUCHO PROTECTOR PISO, CAUCHOS AGARRE, LUBRICACION, AJUSTE DE TORNILLERIA, RETOQUES DE PINTURA SEGÚN SEA NECESARIO, MANTENIENDO LOS COLORES ORIGINALES DEL ELEMENTO.</t>
  </si>
  <si>
    <t>Bicicleta para spinning Marca RISK,referencia R-LUJO S/N 963 
59967 
59968 
59969 
59970 
59971 
59972 
MANTENIMIENTO CORRECTIVO: CAMBIO DE ZAPATAS DE FRENADO, TORINILLOS DE REGULACION EN MAL, ESTADO, LUBRICACION DE SISTEMA DE TRACCION, AJUSTE DE PEDALES, REVISION Y/O CAMBIO DE SILLIN, REVIOSN Y/O CAMBIO DE PERAS DE REGULACION.</t>
  </si>
  <si>
    <t>Disco piramidal pintura horneable de 2.5 Lbs. referencia AD-220 S/N 3285 
59997 
59998 
59999 
60000 
60001 
60002 
60003 
MANTENIMIENTO CORRECTIVO: APLICAR PINTURA ELECTROSTATICA</t>
  </si>
  <si>
    <t>Disco piramidal pintura horneable de 5 Lbs. referencia AD-221 S/N 3292 
60004 
60005 
60006 
60007 
60008 
60009 
60010 
60011 
60012 
60013 
60014 
60015 
60016 
60017 
60018 
60019 
60020 
60021 
MANTENIMIENTO CORRECTIVO: APLICAR PINTURA ELECTROSTATICA</t>
  </si>
  <si>
    <t>Disco piramidal pintura horneable de 10 Lbs. referencia AD-222 S/N 3311 
60022 
60023 
60024 
60025 
60026 
60027 
60028 
60029 
60030 
60031 
60032 
60033 
60034 
60035 
60036 
60037 
60038 
60039 
60040 
MANTENIMIENTO CORRECTIVO: APLICAR PINTURA ELECTROSTATICA</t>
  </si>
  <si>
    <t>Disco piramidal pintura horneable de 25 Lbs. referencia AD-223 S/N 3330 
60041 
60042 
60043 
60044 
60045 
60046 
60047 
60048 
60049 
60050 
60051 
60052 
60053 
60054 
60055 
MANTENIMIENTO PREVENTIVO Y/O CORRECTIVO:1. inspección inicial 2.mantenimiento general3. Revisión estado de pintura4. Limpieza general del disco</t>
  </si>
  <si>
    <t>Disco piramidal pintura horneable de 45 Lbs. referencia AD-224 S/N 3349 
60056 
60057 
60058 
60059 
60060 
60061 
60062 
60063 
60064 
60065 
60066 
MANTENIMIENTO PREVENTIVO Y/O CORRECTIVO:1. inspección inicial 2.mantenimiento general3. Revisión estado de pintura4. Limpieza general del disco</t>
  </si>
  <si>
    <t xml:space="preserve">Trotadora electrónico marca MOVEMENT, referencia RT- 250PRO S/N 811 
59835 
59836 
MANTENIMIENTO PREVENTIVO Y CORRECTIVO: 1. Limpieza general de la caminadora.2. Mantenimiento electrónico y programación del tablero.3. Revisión de los conectores, cable de poder.4. Mantenimiento, alineación y lubricación de la banda.5. Limpieza del rodillo.6. Mantenimiento preventivo, y brillo de la pintura.7. Reparación de motor de avance si lo requiere8. Reparacion del motor de inclinación si es requerido9. Repacion de tarjeta electronica o cambio si es requerido. </t>
  </si>
  <si>
    <t>ELIPTICA,referencia E- 8600P S/N 804 
59829 
59830 
MANTENIMIENTO PREVENTIVO Y CORRECTIVO: 1. Limpieza general de la elíptica.2. Mantenimiento electrónico programación del tablero.3. Alineación, ajuste y lubricación de todas las partes.4. Revisión de rodamientos y cambio si es requerido.5. Fijación de los cauchos de los brazos. 6. Mantenimiento preventivo, y brillo de la pintura.</t>
  </si>
  <si>
    <t>SET DE MANCUERNAS (2) 60 LBS, (1) 65 LBS,(2) 70 LBS. MARCAGIMSHOP 
49558 
MANTENIMIENTO PREVENTIVO Y CORRECTIVO:1. inspección inicial 2.mantenimiento general3. Revisión estado de tornilleria y pintura4. Limpieza general de la mancuerna</t>
  </si>
  <si>
    <t>RACK DE 8 BARRAS RECTAS 
56252 
MANTENIMIENTO PREVENTIVO:1. Revisión y ajuste de tornilleria2. Limpieza general del equipo.</t>
  </si>
  <si>
    <t>GLOBAL</t>
  </si>
  <si>
    <t>Bolsa de Repuestos 
Bolsa de repuestos por un valor de $ 5.950.000 con el fin de cubrir cualquier pieza o repuesto requerido en los mantenimientos preventivos y/o correctivos en alguno de los equipos del gimnasio de la sede Fusagasugá y extensión Soacha.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</si>
</sst>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4">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Border="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9"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Border="1" applyAlignment="1" applyProtection="1">
      <alignment horizontal="center" vertical="center" wrapText="1"/>
    </xf>
    <xf numFmtId="0" fontId="1" fillId="2" borderId="0" xfId="0" applyFont="1" applyFill="1" applyProtection="1"/>
    <xf numFmtId="43" fontId="3" fillId="0" borderId="2" xfId="4" applyFont="1" applyBorder="1" applyProtection="1">
      <protection hidden="1"/>
    </xf>
    <xf numFmtId="0" fontId="3" fillId="0" borderId="1" xfId="0" applyFont="1" applyFill="1" applyBorder="1" applyAlignment="1" applyProtection="1">
      <alignment horizontal="center" vertical="center"/>
      <protection hidden="1"/>
    </xf>
    <xf numFmtId="0" fontId="3" fillId="35" borderId="1" xfId="0" applyFont="1" applyFill="1" applyBorder="1" applyAlignment="1" applyProtection="1">
      <alignment horizontal="left" vertical="center" wrapText="1"/>
      <protection locked="0"/>
    </xf>
    <xf numFmtId="1" fontId="12" fillId="35" borderId="1" xfId="3" applyNumberFormat="1" applyFont="1" applyFill="1" applyBorder="1" applyAlignment="1" applyProtection="1">
      <alignment horizontal="center" vertical="center"/>
      <protection locked="0"/>
    </xf>
    <xf numFmtId="0" fontId="1" fillId="0" borderId="28" xfId="0" applyFont="1" applyBorder="1" applyAlignment="1">
      <alignment wrapText="1"/>
    </xf>
    <xf numFmtId="0" fontId="1" fillId="0" borderId="28" xfId="0" applyFont="1" applyBorder="1" applyAlignment="1">
      <alignment horizontal="center" vertical="center" wrapText="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2" fillId="0" borderId="1" xfId="0" applyFont="1" applyBorder="1" applyAlignment="1" applyProtection="1">
      <alignment vertical="top" wrapText="1"/>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39"/>
  <sheetViews>
    <sheetView tabSelected="1" topLeftCell="A23" zoomScale="60" zoomScaleNormal="60" zoomScaleSheetLayoutView="70" zoomScalePageLayoutView="55" workbookViewId="0">
      <selection activeCell="G28" sqref="G28"/>
    </sheetView>
  </sheetViews>
  <sheetFormatPr baseColWidth="10" defaultColWidth="11.42578125" defaultRowHeight="15" x14ac:dyDescent="0.25"/>
  <cols>
    <col min="1" max="1" width="13.28515625" style="8" customWidth="1"/>
    <col min="2" max="2" width="86.85546875" style="8" customWidth="1"/>
    <col min="3" max="3" width="21" style="8" customWidth="1"/>
    <col min="4" max="4" width="16.140625" style="8" customWidth="1"/>
    <col min="5" max="5" width="17" style="8" customWidth="1"/>
    <col min="6" max="6" width="17.85546875" style="8" customWidth="1"/>
    <col min="7" max="7" width="12.85546875" style="8" customWidth="1"/>
    <col min="8" max="8" width="15" style="8" customWidth="1"/>
    <col min="9" max="9" width="20.28515625" style="8" customWidth="1"/>
    <col min="10" max="10" width="15" style="8" customWidth="1"/>
    <col min="11" max="11" width="17.85546875" style="10" customWidth="1"/>
    <col min="12" max="13" width="16.7109375" style="10" customWidth="1"/>
    <col min="14" max="14" width="14.7109375" style="10" customWidth="1"/>
    <col min="15" max="15" width="18.7109375" style="10" customWidth="1"/>
    <col min="16" max="16384" width="11.42578125" style="10"/>
  </cols>
  <sheetData>
    <row r="1" spans="1:15" x14ac:dyDescent="0.25">
      <c r="F1" s="9"/>
    </row>
    <row r="2" spans="1:15" ht="15.75" customHeight="1" x14ac:dyDescent="0.25">
      <c r="A2" s="43"/>
      <c r="B2" s="53" t="s">
        <v>0</v>
      </c>
      <c r="C2" s="53"/>
      <c r="D2" s="53"/>
      <c r="E2" s="53"/>
      <c r="F2" s="53"/>
      <c r="G2" s="53"/>
      <c r="H2" s="53"/>
      <c r="I2" s="53"/>
      <c r="J2" s="53"/>
      <c r="K2" s="53"/>
      <c r="L2" s="53"/>
      <c r="M2" s="53"/>
      <c r="N2" s="42" t="s">
        <v>37</v>
      </c>
      <c r="O2" s="42"/>
    </row>
    <row r="3" spans="1:15" ht="15.75" customHeight="1" x14ac:dyDescent="0.25">
      <c r="A3" s="43"/>
      <c r="B3" s="53" t="s">
        <v>1</v>
      </c>
      <c r="C3" s="53"/>
      <c r="D3" s="53"/>
      <c r="E3" s="53"/>
      <c r="F3" s="53"/>
      <c r="G3" s="53"/>
      <c r="H3" s="53"/>
      <c r="I3" s="53"/>
      <c r="J3" s="53"/>
      <c r="K3" s="53"/>
      <c r="L3" s="53"/>
      <c r="M3" s="53"/>
      <c r="N3" s="42" t="s">
        <v>40</v>
      </c>
      <c r="O3" s="42"/>
    </row>
    <row r="4" spans="1:15" ht="16.5" customHeight="1" x14ac:dyDescent="0.25">
      <c r="A4" s="43"/>
      <c r="B4" s="53" t="s">
        <v>36</v>
      </c>
      <c r="C4" s="53"/>
      <c r="D4" s="53"/>
      <c r="E4" s="53"/>
      <c r="F4" s="53"/>
      <c r="G4" s="53"/>
      <c r="H4" s="53"/>
      <c r="I4" s="53"/>
      <c r="J4" s="53"/>
      <c r="K4" s="53"/>
      <c r="L4" s="53"/>
      <c r="M4" s="53"/>
      <c r="N4" s="42" t="s">
        <v>41</v>
      </c>
      <c r="O4" s="42"/>
    </row>
    <row r="5" spans="1:15" ht="15" customHeight="1" x14ac:dyDescent="0.25">
      <c r="A5" s="43"/>
      <c r="B5" s="53"/>
      <c r="C5" s="53"/>
      <c r="D5" s="53"/>
      <c r="E5" s="53"/>
      <c r="F5" s="53"/>
      <c r="G5" s="53"/>
      <c r="H5" s="53"/>
      <c r="I5" s="53"/>
      <c r="J5" s="53"/>
      <c r="K5" s="53"/>
      <c r="L5" s="53"/>
      <c r="M5" s="53"/>
      <c r="N5" s="42" t="s">
        <v>38</v>
      </c>
      <c r="O5" s="42"/>
    </row>
    <row r="7" spans="1:15" x14ac:dyDescent="0.25">
      <c r="A7" s="11" t="s">
        <v>39</v>
      </c>
    </row>
    <row r="8" spans="1:15" x14ac:dyDescent="0.25">
      <c r="A8" s="11"/>
    </row>
    <row r="9" spans="1:15" x14ac:dyDescent="0.25">
      <c r="A9" s="12" t="s">
        <v>29</v>
      </c>
    </row>
    <row r="10" spans="1:15" ht="25.5" customHeight="1" x14ac:dyDescent="0.25">
      <c r="A10" s="60" t="s">
        <v>28</v>
      </c>
      <c r="B10" s="60"/>
      <c r="C10" s="13"/>
      <c r="E10" s="14" t="s">
        <v>21</v>
      </c>
      <c r="F10" s="62"/>
      <c r="G10" s="63"/>
      <c r="K10" s="15" t="s">
        <v>16</v>
      </c>
      <c r="L10" s="64"/>
      <c r="M10" s="65"/>
      <c r="N10" s="66"/>
    </row>
    <row r="11" spans="1:15" ht="15.75" thickBot="1" x14ac:dyDescent="0.3">
      <c r="A11" s="13"/>
      <c r="B11" s="13"/>
      <c r="C11" s="13"/>
      <c r="E11" s="16"/>
      <c r="F11" s="16"/>
      <c r="G11" s="16"/>
      <c r="K11" s="17"/>
      <c r="L11" s="18"/>
      <c r="M11" s="18"/>
      <c r="N11" s="18"/>
    </row>
    <row r="12" spans="1:15" ht="30.75" customHeight="1" thickBot="1" x14ac:dyDescent="0.3">
      <c r="A12" s="47" t="s">
        <v>26</v>
      </c>
      <c r="B12" s="48"/>
      <c r="C12" s="19"/>
      <c r="D12" s="44" t="s">
        <v>17</v>
      </c>
      <c r="E12" s="45"/>
      <c r="F12" s="45"/>
      <c r="G12" s="46"/>
      <c r="H12" s="7"/>
      <c r="I12" s="28"/>
      <c r="J12" s="28"/>
      <c r="K12" s="17"/>
    </row>
    <row r="13" spans="1:15" ht="15.75" thickBot="1" x14ac:dyDescent="0.3">
      <c r="A13" s="49"/>
      <c r="B13" s="50"/>
      <c r="C13" s="19"/>
      <c r="D13" s="20"/>
      <c r="E13" s="16"/>
      <c r="F13" s="16"/>
      <c r="G13" s="16"/>
      <c r="K13" s="17"/>
    </row>
    <row r="14" spans="1:15" ht="30" customHeight="1" thickBot="1" x14ac:dyDescent="0.3">
      <c r="A14" s="49"/>
      <c r="B14" s="50"/>
      <c r="C14" s="19"/>
      <c r="D14" s="44" t="s">
        <v>18</v>
      </c>
      <c r="E14" s="45"/>
      <c r="F14" s="45"/>
      <c r="G14" s="46"/>
      <c r="H14" s="7"/>
      <c r="I14" s="28"/>
      <c r="J14" s="28"/>
      <c r="K14" s="17"/>
    </row>
    <row r="15" spans="1:15" ht="18.75" customHeight="1" thickBot="1" x14ac:dyDescent="0.3">
      <c r="A15" s="49"/>
      <c r="B15" s="50"/>
      <c r="C15" s="19"/>
      <c r="E15" s="16"/>
      <c r="F15" s="16"/>
      <c r="G15" s="16"/>
      <c r="K15" s="17"/>
    </row>
    <row r="16" spans="1:15" ht="24" customHeight="1" thickBot="1" x14ac:dyDescent="0.3">
      <c r="A16" s="51"/>
      <c r="B16" s="52"/>
      <c r="C16" s="19"/>
      <c r="D16" s="44" t="s">
        <v>22</v>
      </c>
      <c r="E16" s="45"/>
      <c r="F16" s="45"/>
      <c r="G16" s="46"/>
      <c r="H16" s="7"/>
      <c r="I16" s="28"/>
      <c r="J16" s="28"/>
      <c r="K16" s="17"/>
      <c r="L16" s="18"/>
      <c r="M16" s="18"/>
      <c r="N16" s="18"/>
    </row>
    <row r="17" spans="1:15" x14ac:dyDescent="0.25">
      <c r="A17" s="13"/>
      <c r="B17" s="13"/>
      <c r="C17" s="13"/>
      <c r="E17" s="16"/>
      <c r="F17" s="16"/>
      <c r="G17" s="16"/>
      <c r="K17" s="17"/>
      <c r="L17" s="18"/>
      <c r="M17" s="18"/>
      <c r="N17" s="18"/>
    </row>
    <row r="19" spans="1:15" s="24" customFormat="1" ht="111.75" customHeight="1" x14ac:dyDescent="0.25">
      <c r="A19" s="21" t="s">
        <v>27</v>
      </c>
      <c r="B19" s="21" t="s">
        <v>2</v>
      </c>
      <c r="C19" s="21" t="s">
        <v>19</v>
      </c>
      <c r="D19" s="21" t="s">
        <v>3</v>
      </c>
      <c r="E19" s="21" t="s">
        <v>23</v>
      </c>
      <c r="F19" s="22" t="s">
        <v>4</v>
      </c>
      <c r="G19" s="23" t="s">
        <v>25</v>
      </c>
      <c r="H19" s="22" t="s">
        <v>5</v>
      </c>
      <c r="I19" s="22" t="s">
        <v>31</v>
      </c>
      <c r="J19" s="22" t="s">
        <v>34</v>
      </c>
      <c r="K19" s="22" t="s">
        <v>6</v>
      </c>
      <c r="L19" s="22" t="s">
        <v>7</v>
      </c>
      <c r="M19" s="22" t="s">
        <v>8</v>
      </c>
      <c r="N19" s="22" t="s">
        <v>30</v>
      </c>
      <c r="O19" s="22" t="s">
        <v>9</v>
      </c>
    </row>
    <row r="20" spans="1:15" s="24" customFormat="1" ht="171.75" customHeight="1" x14ac:dyDescent="0.2">
      <c r="A20" s="31">
        <v>1</v>
      </c>
      <c r="B20" s="34" t="s">
        <v>45</v>
      </c>
      <c r="C20" s="32"/>
      <c r="D20" s="35">
        <v>3</v>
      </c>
      <c r="E20" s="35" t="s">
        <v>44</v>
      </c>
      <c r="F20" s="33"/>
      <c r="G20" s="27">
        <v>0</v>
      </c>
      <c r="H20" s="1">
        <f t="shared" ref="H20" si="0">+ROUND(F20*G20,0)</f>
        <v>0</v>
      </c>
      <c r="I20" s="27">
        <v>0</v>
      </c>
      <c r="J20" s="1">
        <f t="shared" ref="J20" si="1">ROUND(F20*I20,0)</f>
        <v>0</v>
      </c>
      <c r="K20" s="1">
        <f t="shared" ref="K20" si="2">ROUND(F20+H20+J20,0)</f>
        <v>0</v>
      </c>
      <c r="L20" s="1">
        <f t="shared" ref="L20" si="3">ROUND(F20*D20,0)</f>
        <v>0</v>
      </c>
      <c r="M20" s="1">
        <f t="shared" ref="M20" si="4">ROUND(L20*G20,0)</f>
        <v>0</v>
      </c>
      <c r="N20" s="1">
        <f t="shared" ref="N20" si="5">ROUND(L20*I20,0)</f>
        <v>0</v>
      </c>
      <c r="O20" s="2">
        <f t="shared" ref="O20" si="6">ROUND(L20+N20+M20,0)</f>
        <v>0</v>
      </c>
    </row>
    <row r="21" spans="1:15" s="24" customFormat="1" ht="142.5" x14ac:dyDescent="0.2">
      <c r="A21" s="31">
        <v>2</v>
      </c>
      <c r="B21" s="34" t="s">
        <v>46</v>
      </c>
      <c r="C21" s="32"/>
      <c r="D21" s="35">
        <v>2</v>
      </c>
      <c r="E21" s="35" t="s">
        <v>44</v>
      </c>
      <c r="F21" s="33"/>
      <c r="G21" s="27">
        <v>0</v>
      </c>
      <c r="H21" s="1">
        <f t="shared" ref="H21:H84" si="7">+ROUND(F21*G21,0)</f>
        <v>0</v>
      </c>
      <c r="I21" s="27">
        <v>0</v>
      </c>
      <c r="J21" s="1">
        <f t="shared" ref="J21:J84" si="8">ROUND(F21*I21,0)</f>
        <v>0</v>
      </c>
      <c r="K21" s="1">
        <f t="shared" ref="K21:K84" si="9">ROUND(F21+H21+J21,0)</f>
        <v>0</v>
      </c>
      <c r="L21" s="1">
        <f t="shared" ref="L21:L84" si="10">ROUND(F21*D21,0)</f>
        <v>0</v>
      </c>
      <c r="M21" s="1">
        <f t="shared" ref="M21:M84" si="11">ROUND(L21*G21,0)</f>
        <v>0</v>
      </c>
      <c r="N21" s="1">
        <f t="shared" ref="N21:N84" si="12">ROUND(L21*I21,0)</f>
        <v>0</v>
      </c>
      <c r="O21" s="2">
        <f t="shared" ref="O21:O84" si="13">ROUND(L21+N21+M21,0)</f>
        <v>0</v>
      </c>
    </row>
    <row r="22" spans="1:15" s="24" customFormat="1" ht="85.5" x14ac:dyDescent="0.2">
      <c r="A22" s="31">
        <v>3</v>
      </c>
      <c r="B22" s="34" t="s">
        <v>47</v>
      </c>
      <c r="C22" s="32"/>
      <c r="D22" s="35">
        <v>1</v>
      </c>
      <c r="E22" s="35" t="s">
        <v>44</v>
      </c>
      <c r="F22" s="33"/>
      <c r="G22" s="27">
        <v>0</v>
      </c>
      <c r="H22" s="1">
        <f t="shared" si="7"/>
        <v>0</v>
      </c>
      <c r="I22" s="27">
        <v>0</v>
      </c>
      <c r="J22" s="1">
        <f t="shared" si="8"/>
        <v>0</v>
      </c>
      <c r="K22" s="1">
        <f t="shared" si="9"/>
        <v>0</v>
      </c>
      <c r="L22" s="1">
        <f t="shared" si="10"/>
        <v>0</v>
      </c>
      <c r="M22" s="1">
        <f t="shared" si="11"/>
        <v>0</v>
      </c>
      <c r="N22" s="1">
        <f t="shared" si="12"/>
        <v>0</v>
      </c>
      <c r="O22" s="2">
        <f t="shared" si="13"/>
        <v>0</v>
      </c>
    </row>
    <row r="23" spans="1:15" s="24" customFormat="1" ht="78" customHeight="1" x14ac:dyDescent="0.2">
      <c r="A23" s="31">
        <v>4</v>
      </c>
      <c r="B23" s="34" t="s">
        <v>48</v>
      </c>
      <c r="C23" s="32"/>
      <c r="D23" s="35">
        <v>1</v>
      </c>
      <c r="E23" s="35" t="s">
        <v>44</v>
      </c>
      <c r="F23" s="33"/>
      <c r="G23" s="27">
        <v>0</v>
      </c>
      <c r="H23" s="1">
        <f t="shared" si="7"/>
        <v>0</v>
      </c>
      <c r="I23" s="27">
        <v>0</v>
      </c>
      <c r="J23" s="1">
        <f t="shared" si="8"/>
        <v>0</v>
      </c>
      <c r="K23" s="1">
        <f t="shared" si="9"/>
        <v>0</v>
      </c>
      <c r="L23" s="1">
        <f t="shared" si="10"/>
        <v>0</v>
      </c>
      <c r="M23" s="1">
        <f t="shared" si="11"/>
        <v>0</v>
      </c>
      <c r="N23" s="1">
        <f t="shared" si="12"/>
        <v>0</v>
      </c>
      <c r="O23" s="2">
        <f t="shared" si="13"/>
        <v>0</v>
      </c>
    </row>
    <row r="24" spans="1:15" s="24" customFormat="1" ht="85.5" x14ac:dyDescent="0.2">
      <c r="A24" s="31">
        <v>5</v>
      </c>
      <c r="B24" s="34" t="s">
        <v>49</v>
      </c>
      <c r="C24" s="32"/>
      <c r="D24" s="35">
        <v>1</v>
      </c>
      <c r="E24" s="35" t="s">
        <v>44</v>
      </c>
      <c r="F24" s="33"/>
      <c r="G24" s="27">
        <v>0</v>
      </c>
      <c r="H24" s="1">
        <f t="shared" si="7"/>
        <v>0</v>
      </c>
      <c r="I24" s="27">
        <v>0</v>
      </c>
      <c r="J24" s="1">
        <f t="shared" si="8"/>
        <v>0</v>
      </c>
      <c r="K24" s="1">
        <f t="shared" si="9"/>
        <v>0</v>
      </c>
      <c r="L24" s="1">
        <f t="shared" si="10"/>
        <v>0</v>
      </c>
      <c r="M24" s="1">
        <f t="shared" si="11"/>
        <v>0</v>
      </c>
      <c r="N24" s="1">
        <f t="shared" si="12"/>
        <v>0</v>
      </c>
      <c r="O24" s="2">
        <f t="shared" si="13"/>
        <v>0</v>
      </c>
    </row>
    <row r="25" spans="1:15" s="24" customFormat="1" ht="128.25" x14ac:dyDescent="0.2">
      <c r="A25" s="31">
        <v>6</v>
      </c>
      <c r="B25" s="34" t="s">
        <v>50</v>
      </c>
      <c r="C25" s="32"/>
      <c r="D25" s="35">
        <v>1</v>
      </c>
      <c r="E25" s="35" t="s">
        <v>44</v>
      </c>
      <c r="F25" s="33"/>
      <c r="G25" s="27">
        <v>0</v>
      </c>
      <c r="H25" s="1">
        <f t="shared" si="7"/>
        <v>0</v>
      </c>
      <c r="I25" s="27">
        <v>0</v>
      </c>
      <c r="J25" s="1">
        <f t="shared" si="8"/>
        <v>0</v>
      </c>
      <c r="K25" s="1">
        <f t="shared" si="9"/>
        <v>0</v>
      </c>
      <c r="L25" s="1">
        <f t="shared" si="10"/>
        <v>0</v>
      </c>
      <c r="M25" s="1">
        <f t="shared" si="11"/>
        <v>0</v>
      </c>
      <c r="N25" s="1">
        <f t="shared" si="12"/>
        <v>0</v>
      </c>
      <c r="O25" s="2">
        <f t="shared" si="13"/>
        <v>0</v>
      </c>
    </row>
    <row r="26" spans="1:15" s="24" customFormat="1" ht="148.5" customHeight="1" x14ac:dyDescent="0.2">
      <c r="A26" s="31">
        <v>7</v>
      </c>
      <c r="B26" s="34" t="s">
        <v>51</v>
      </c>
      <c r="C26" s="32"/>
      <c r="D26" s="35">
        <v>1</v>
      </c>
      <c r="E26" s="35" t="s">
        <v>44</v>
      </c>
      <c r="F26" s="33"/>
      <c r="G26" s="27">
        <v>0</v>
      </c>
      <c r="H26" s="1">
        <f t="shared" si="7"/>
        <v>0</v>
      </c>
      <c r="I26" s="27">
        <v>0</v>
      </c>
      <c r="J26" s="1">
        <f t="shared" si="8"/>
        <v>0</v>
      </c>
      <c r="K26" s="1">
        <f t="shared" si="9"/>
        <v>0</v>
      </c>
      <c r="L26" s="1">
        <f t="shared" si="10"/>
        <v>0</v>
      </c>
      <c r="M26" s="1">
        <f t="shared" si="11"/>
        <v>0</v>
      </c>
      <c r="N26" s="1">
        <f t="shared" si="12"/>
        <v>0</v>
      </c>
      <c r="O26" s="2">
        <f t="shared" si="13"/>
        <v>0</v>
      </c>
    </row>
    <row r="27" spans="1:15" s="24" customFormat="1" ht="99.75" x14ac:dyDescent="0.2">
      <c r="A27" s="31">
        <v>8</v>
      </c>
      <c r="B27" s="34" t="s">
        <v>52</v>
      </c>
      <c r="C27" s="32"/>
      <c r="D27" s="35">
        <v>1</v>
      </c>
      <c r="E27" s="35" t="s">
        <v>44</v>
      </c>
      <c r="F27" s="33"/>
      <c r="G27" s="27">
        <v>0</v>
      </c>
      <c r="H27" s="1">
        <f t="shared" si="7"/>
        <v>0</v>
      </c>
      <c r="I27" s="27">
        <v>0</v>
      </c>
      <c r="J27" s="1">
        <f t="shared" si="8"/>
        <v>0</v>
      </c>
      <c r="K27" s="1">
        <f t="shared" si="9"/>
        <v>0</v>
      </c>
      <c r="L27" s="1">
        <f t="shared" si="10"/>
        <v>0</v>
      </c>
      <c r="M27" s="1">
        <f t="shared" si="11"/>
        <v>0</v>
      </c>
      <c r="N27" s="1">
        <f t="shared" si="12"/>
        <v>0</v>
      </c>
      <c r="O27" s="2">
        <f t="shared" si="13"/>
        <v>0</v>
      </c>
    </row>
    <row r="28" spans="1:15" s="24" customFormat="1" ht="71.25" x14ac:dyDescent="0.2">
      <c r="A28" s="31">
        <v>9</v>
      </c>
      <c r="B28" s="34" t="s">
        <v>53</v>
      </c>
      <c r="C28" s="32"/>
      <c r="D28" s="35">
        <v>1</v>
      </c>
      <c r="E28" s="35" t="s">
        <v>44</v>
      </c>
      <c r="F28" s="33"/>
      <c r="G28" s="27">
        <v>0</v>
      </c>
      <c r="H28" s="1">
        <f t="shared" si="7"/>
        <v>0</v>
      </c>
      <c r="I28" s="27">
        <v>0</v>
      </c>
      <c r="J28" s="1">
        <f t="shared" si="8"/>
        <v>0</v>
      </c>
      <c r="K28" s="1">
        <f t="shared" si="9"/>
        <v>0</v>
      </c>
      <c r="L28" s="1">
        <f t="shared" si="10"/>
        <v>0</v>
      </c>
      <c r="M28" s="1">
        <f t="shared" si="11"/>
        <v>0</v>
      </c>
      <c r="N28" s="1">
        <f t="shared" si="12"/>
        <v>0</v>
      </c>
      <c r="O28" s="2">
        <f t="shared" si="13"/>
        <v>0</v>
      </c>
    </row>
    <row r="29" spans="1:15" s="24" customFormat="1" ht="85.5" x14ac:dyDescent="0.2">
      <c r="A29" s="31">
        <v>10</v>
      </c>
      <c r="B29" s="34" t="s">
        <v>54</v>
      </c>
      <c r="C29" s="32"/>
      <c r="D29" s="35">
        <v>1</v>
      </c>
      <c r="E29" s="35" t="s">
        <v>44</v>
      </c>
      <c r="F29" s="33"/>
      <c r="G29" s="27">
        <v>0</v>
      </c>
      <c r="H29" s="1">
        <f t="shared" si="7"/>
        <v>0</v>
      </c>
      <c r="I29" s="27">
        <v>0</v>
      </c>
      <c r="J29" s="1">
        <f t="shared" si="8"/>
        <v>0</v>
      </c>
      <c r="K29" s="1">
        <f t="shared" si="9"/>
        <v>0</v>
      </c>
      <c r="L29" s="1">
        <f t="shared" si="10"/>
        <v>0</v>
      </c>
      <c r="M29" s="1">
        <f t="shared" si="11"/>
        <v>0</v>
      </c>
      <c r="N29" s="1">
        <f t="shared" si="12"/>
        <v>0</v>
      </c>
      <c r="O29" s="2">
        <f t="shared" si="13"/>
        <v>0</v>
      </c>
    </row>
    <row r="30" spans="1:15" s="24" customFormat="1" ht="85.5" x14ac:dyDescent="0.2">
      <c r="A30" s="31">
        <v>11</v>
      </c>
      <c r="B30" s="34" t="s">
        <v>55</v>
      </c>
      <c r="C30" s="32"/>
      <c r="D30" s="35">
        <v>1</v>
      </c>
      <c r="E30" s="35" t="s">
        <v>44</v>
      </c>
      <c r="F30" s="33"/>
      <c r="G30" s="27">
        <v>0</v>
      </c>
      <c r="H30" s="1">
        <f t="shared" si="7"/>
        <v>0</v>
      </c>
      <c r="I30" s="27">
        <v>0</v>
      </c>
      <c r="J30" s="1">
        <f t="shared" si="8"/>
        <v>0</v>
      </c>
      <c r="K30" s="1">
        <f t="shared" si="9"/>
        <v>0</v>
      </c>
      <c r="L30" s="1">
        <f t="shared" si="10"/>
        <v>0</v>
      </c>
      <c r="M30" s="1">
        <f t="shared" si="11"/>
        <v>0</v>
      </c>
      <c r="N30" s="1">
        <f t="shared" si="12"/>
        <v>0</v>
      </c>
      <c r="O30" s="2">
        <f t="shared" si="13"/>
        <v>0</v>
      </c>
    </row>
    <row r="31" spans="1:15" s="24" customFormat="1" ht="96.75" customHeight="1" x14ac:dyDescent="0.2">
      <c r="A31" s="31">
        <v>12</v>
      </c>
      <c r="B31" s="34" t="s">
        <v>56</v>
      </c>
      <c r="C31" s="32"/>
      <c r="D31" s="35">
        <v>1</v>
      </c>
      <c r="E31" s="35" t="s">
        <v>44</v>
      </c>
      <c r="F31" s="33"/>
      <c r="G31" s="27">
        <v>0</v>
      </c>
      <c r="H31" s="1">
        <f t="shared" si="7"/>
        <v>0</v>
      </c>
      <c r="I31" s="27">
        <v>0</v>
      </c>
      <c r="J31" s="1">
        <f t="shared" si="8"/>
        <v>0</v>
      </c>
      <c r="K31" s="1">
        <f t="shared" si="9"/>
        <v>0</v>
      </c>
      <c r="L31" s="1">
        <f t="shared" si="10"/>
        <v>0</v>
      </c>
      <c r="M31" s="1">
        <f t="shared" si="11"/>
        <v>0</v>
      </c>
      <c r="N31" s="1">
        <f t="shared" si="12"/>
        <v>0</v>
      </c>
      <c r="O31" s="2">
        <f t="shared" si="13"/>
        <v>0</v>
      </c>
    </row>
    <row r="32" spans="1:15" s="24" customFormat="1" ht="409.6" customHeight="1" x14ac:dyDescent="0.2">
      <c r="A32" s="31">
        <v>13</v>
      </c>
      <c r="B32" s="34" t="s">
        <v>57</v>
      </c>
      <c r="C32" s="32"/>
      <c r="D32" s="35">
        <v>3</v>
      </c>
      <c r="E32" s="35" t="s">
        <v>44</v>
      </c>
      <c r="F32" s="33"/>
      <c r="G32" s="27">
        <v>0</v>
      </c>
      <c r="H32" s="1">
        <f t="shared" si="7"/>
        <v>0</v>
      </c>
      <c r="I32" s="27">
        <v>0</v>
      </c>
      <c r="J32" s="1">
        <f t="shared" si="8"/>
        <v>0</v>
      </c>
      <c r="K32" s="1">
        <f t="shared" si="9"/>
        <v>0</v>
      </c>
      <c r="L32" s="1">
        <f t="shared" si="10"/>
        <v>0</v>
      </c>
      <c r="M32" s="1">
        <f t="shared" si="11"/>
        <v>0</v>
      </c>
      <c r="N32" s="1">
        <f t="shared" si="12"/>
        <v>0</v>
      </c>
      <c r="O32" s="2">
        <f t="shared" si="13"/>
        <v>0</v>
      </c>
    </row>
    <row r="33" spans="1:15" s="24" customFormat="1" ht="99.75" x14ac:dyDescent="0.2">
      <c r="A33" s="31">
        <v>14</v>
      </c>
      <c r="B33" s="34" t="s">
        <v>58</v>
      </c>
      <c r="C33" s="32"/>
      <c r="D33" s="35">
        <v>1</v>
      </c>
      <c r="E33" s="35" t="s">
        <v>44</v>
      </c>
      <c r="F33" s="33"/>
      <c r="G33" s="27">
        <v>0</v>
      </c>
      <c r="H33" s="1">
        <f t="shared" si="7"/>
        <v>0</v>
      </c>
      <c r="I33" s="27">
        <v>0</v>
      </c>
      <c r="J33" s="1">
        <f t="shared" si="8"/>
        <v>0</v>
      </c>
      <c r="K33" s="1">
        <f t="shared" si="9"/>
        <v>0</v>
      </c>
      <c r="L33" s="1">
        <f t="shared" si="10"/>
        <v>0</v>
      </c>
      <c r="M33" s="1">
        <f t="shared" si="11"/>
        <v>0</v>
      </c>
      <c r="N33" s="1">
        <f t="shared" si="12"/>
        <v>0</v>
      </c>
      <c r="O33" s="2">
        <f t="shared" si="13"/>
        <v>0</v>
      </c>
    </row>
    <row r="34" spans="1:15" s="24" customFormat="1" ht="71.25" x14ac:dyDescent="0.2">
      <c r="A34" s="31">
        <v>15</v>
      </c>
      <c r="B34" s="34" t="s">
        <v>59</v>
      </c>
      <c r="C34" s="32"/>
      <c r="D34" s="35">
        <v>1</v>
      </c>
      <c r="E34" s="35" t="s">
        <v>44</v>
      </c>
      <c r="F34" s="33"/>
      <c r="G34" s="27">
        <v>0</v>
      </c>
      <c r="H34" s="1">
        <f t="shared" si="7"/>
        <v>0</v>
      </c>
      <c r="I34" s="27">
        <v>0</v>
      </c>
      <c r="J34" s="1">
        <f t="shared" si="8"/>
        <v>0</v>
      </c>
      <c r="K34" s="1">
        <f t="shared" si="9"/>
        <v>0</v>
      </c>
      <c r="L34" s="1">
        <f t="shared" si="10"/>
        <v>0</v>
      </c>
      <c r="M34" s="1">
        <f t="shared" si="11"/>
        <v>0</v>
      </c>
      <c r="N34" s="1">
        <f t="shared" si="12"/>
        <v>0</v>
      </c>
      <c r="O34" s="2">
        <f t="shared" si="13"/>
        <v>0</v>
      </c>
    </row>
    <row r="35" spans="1:15" s="24" customFormat="1" ht="85.5" x14ac:dyDescent="0.2">
      <c r="A35" s="31">
        <v>16</v>
      </c>
      <c r="B35" s="34" t="s">
        <v>60</v>
      </c>
      <c r="C35" s="32"/>
      <c r="D35" s="35">
        <v>1</v>
      </c>
      <c r="E35" s="35" t="s">
        <v>44</v>
      </c>
      <c r="F35" s="33"/>
      <c r="G35" s="27">
        <v>0</v>
      </c>
      <c r="H35" s="1">
        <f t="shared" si="7"/>
        <v>0</v>
      </c>
      <c r="I35" s="27">
        <v>0</v>
      </c>
      <c r="J35" s="1">
        <f t="shared" si="8"/>
        <v>0</v>
      </c>
      <c r="K35" s="1">
        <f t="shared" si="9"/>
        <v>0</v>
      </c>
      <c r="L35" s="1">
        <f t="shared" si="10"/>
        <v>0</v>
      </c>
      <c r="M35" s="1">
        <f t="shared" si="11"/>
        <v>0</v>
      </c>
      <c r="N35" s="1">
        <f t="shared" si="12"/>
        <v>0</v>
      </c>
      <c r="O35" s="2">
        <f t="shared" si="13"/>
        <v>0</v>
      </c>
    </row>
    <row r="36" spans="1:15" s="24" customFormat="1" ht="99.75" x14ac:dyDescent="0.2">
      <c r="A36" s="31">
        <v>17</v>
      </c>
      <c r="B36" s="34" t="s">
        <v>61</v>
      </c>
      <c r="C36" s="32"/>
      <c r="D36" s="35">
        <v>1</v>
      </c>
      <c r="E36" s="35" t="s">
        <v>44</v>
      </c>
      <c r="F36" s="33"/>
      <c r="G36" s="27">
        <v>0</v>
      </c>
      <c r="H36" s="1">
        <f t="shared" si="7"/>
        <v>0</v>
      </c>
      <c r="I36" s="27">
        <v>0</v>
      </c>
      <c r="J36" s="1">
        <f t="shared" si="8"/>
        <v>0</v>
      </c>
      <c r="K36" s="1">
        <f t="shared" si="9"/>
        <v>0</v>
      </c>
      <c r="L36" s="1">
        <f t="shared" si="10"/>
        <v>0</v>
      </c>
      <c r="M36" s="1">
        <f t="shared" si="11"/>
        <v>0</v>
      </c>
      <c r="N36" s="1">
        <f t="shared" si="12"/>
        <v>0</v>
      </c>
      <c r="O36" s="2">
        <f t="shared" si="13"/>
        <v>0</v>
      </c>
    </row>
    <row r="37" spans="1:15" s="24" customFormat="1" ht="114" x14ac:dyDescent="0.2">
      <c r="A37" s="31">
        <v>18</v>
      </c>
      <c r="B37" s="34" t="s">
        <v>62</v>
      </c>
      <c r="C37" s="32"/>
      <c r="D37" s="35">
        <v>1</v>
      </c>
      <c r="E37" s="35" t="s">
        <v>44</v>
      </c>
      <c r="F37" s="33"/>
      <c r="G37" s="27">
        <v>0</v>
      </c>
      <c r="H37" s="1">
        <f t="shared" si="7"/>
        <v>0</v>
      </c>
      <c r="I37" s="27">
        <v>0</v>
      </c>
      <c r="J37" s="1">
        <f t="shared" si="8"/>
        <v>0</v>
      </c>
      <c r="K37" s="1">
        <f t="shared" si="9"/>
        <v>0</v>
      </c>
      <c r="L37" s="1">
        <f t="shared" si="10"/>
        <v>0</v>
      </c>
      <c r="M37" s="1">
        <f t="shared" si="11"/>
        <v>0</v>
      </c>
      <c r="N37" s="1">
        <f t="shared" si="12"/>
        <v>0</v>
      </c>
      <c r="O37" s="2">
        <f t="shared" si="13"/>
        <v>0</v>
      </c>
    </row>
    <row r="38" spans="1:15" s="24" customFormat="1" ht="57" x14ac:dyDescent="0.2">
      <c r="A38" s="31">
        <v>19</v>
      </c>
      <c r="B38" s="34" t="s">
        <v>63</v>
      </c>
      <c r="C38" s="32"/>
      <c r="D38" s="35">
        <v>1</v>
      </c>
      <c r="E38" s="35" t="s">
        <v>44</v>
      </c>
      <c r="F38" s="33"/>
      <c r="G38" s="27">
        <v>0</v>
      </c>
      <c r="H38" s="1">
        <f t="shared" si="7"/>
        <v>0</v>
      </c>
      <c r="I38" s="27">
        <v>0</v>
      </c>
      <c r="J38" s="1">
        <f t="shared" si="8"/>
        <v>0</v>
      </c>
      <c r="K38" s="1">
        <f t="shared" si="9"/>
        <v>0</v>
      </c>
      <c r="L38" s="1">
        <f t="shared" si="10"/>
        <v>0</v>
      </c>
      <c r="M38" s="1">
        <f t="shared" si="11"/>
        <v>0</v>
      </c>
      <c r="N38" s="1">
        <f t="shared" si="12"/>
        <v>0</v>
      </c>
      <c r="O38" s="2">
        <f t="shared" si="13"/>
        <v>0</v>
      </c>
    </row>
    <row r="39" spans="1:15" s="24" customFormat="1" ht="71.25" x14ac:dyDescent="0.2">
      <c r="A39" s="31">
        <v>20</v>
      </c>
      <c r="B39" s="34" t="s">
        <v>64</v>
      </c>
      <c r="C39" s="32"/>
      <c r="D39" s="35">
        <v>1</v>
      </c>
      <c r="E39" s="35" t="s">
        <v>44</v>
      </c>
      <c r="F39" s="33"/>
      <c r="G39" s="27">
        <v>0</v>
      </c>
      <c r="H39" s="1">
        <f t="shared" si="7"/>
        <v>0</v>
      </c>
      <c r="I39" s="27">
        <v>0</v>
      </c>
      <c r="J39" s="1">
        <f t="shared" si="8"/>
        <v>0</v>
      </c>
      <c r="K39" s="1">
        <f t="shared" si="9"/>
        <v>0</v>
      </c>
      <c r="L39" s="1">
        <f t="shared" si="10"/>
        <v>0</v>
      </c>
      <c r="M39" s="1">
        <f t="shared" si="11"/>
        <v>0</v>
      </c>
      <c r="N39" s="1">
        <f t="shared" si="12"/>
        <v>0</v>
      </c>
      <c r="O39" s="2">
        <f t="shared" si="13"/>
        <v>0</v>
      </c>
    </row>
    <row r="40" spans="1:15" s="24" customFormat="1" ht="71.25" x14ac:dyDescent="0.2">
      <c r="A40" s="31">
        <v>21</v>
      </c>
      <c r="B40" s="34" t="s">
        <v>65</v>
      </c>
      <c r="C40" s="32"/>
      <c r="D40" s="35">
        <v>1</v>
      </c>
      <c r="E40" s="35" t="s">
        <v>44</v>
      </c>
      <c r="F40" s="33"/>
      <c r="G40" s="27">
        <v>0</v>
      </c>
      <c r="H40" s="1">
        <f t="shared" si="7"/>
        <v>0</v>
      </c>
      <c r="I40" s="27">
        <v>0</v>
      </c>
      <c r="J40" s="1">
        <f t="shared" si="8"/>
        <v>0</v>
      </c>
      <c r="K40" s="1">
        <f t="shared" si="9"/>
        <v>0</v>
      </c>
      <c r="L40" s="1">
        <f t="shared" si="10"/>
        <v>0</v>
      </c>
      <c r="M40" s="1">
        <f t="shared" si="11"/>
        <v>0</v>
      </c>
      <c r="N40" s="1">
        <f t="shared" si="12"/>
        <v>0</v>
      </c>
      <c r="O40" s="2">
        <f t="shared" si="13"/>
        <v>0</v>
      </c>
    </row>
    <row r="41" spans="1:15" s="24" customFormat="1" ht="85.5" x14ac:dyDescent="0.2">
      <c r="A41" s="31">
        <v>22</v>
      </c>
      <c r="B41" s="34" t="s">
        <v>66</v>
      </c>
      <c r="C41" s="32"/>
      <c r="D41" s="35">
        <v>1</v>
      </c>
      <c r="E41" s="35" t="s">
        <v>44</v>
      </c>
      <c r="F41" s="33"/>
      <c r="G41" s="27">
        <v>0</v>
      </c>
      <c r="H41" s="1">
        <f t="shared" si="7"/>
        <v>0</v>
      </c>
      <c r="I41" s="27">
        <v>0</v>
      </c>
      <c r="J41" s="1">
        <f t="shared" si="8"/>
        <v>0</v>
      </c>
      <c r="K41" s="1">
        <f t="shared" si="9"/>
        <v>0</v>
      </c>
      <c r="L41" s="1">
        <f t="shared" si="10"/>
        <v>0</v>
      </c>
      <c r="M41" s="1">
        <f t="shared" si="11"/>
        <v>0</v>
      </c>
      <c r="N41" s="1">
        <f t="shared" si="12"/>
        <v>0</v>
      </c>
      <c r="O41" s="2">
        <f t="shared" si="13"/>
        <v>0</v>
      </c>
    </row>
    <row r="42" spans="1:15" s="24" customFormat="1" ht="85.5" x14ac:dyDescent="0.2">
      <c r="A42" s="31">
        <v>23</v>
      </c>
      <c r="B42" s="34" t="s">
        <v>67</v>
      </c>
      <c r="C42" s="32"/>
      <c r="D42" s="35">
        <v>1</v>
      </c>
      <c r="E42" s="35" t="s">
        <v>44</v>
      </c>
      <c r="F42" s="33"/>
      <c r="G42" s="27">
        <v>0</v>
      </c>
      <c r="H42" s="1">
        <f t="shared" si="7"/>
        <v>0</v>
      </c>
      <c r="I42" s="27">
        <v>0</v>
      </c>
      <c r="J42" s="1">
        <f t="shared" si="8"/>
        <v>0</v>
      </c>
      <c r="K42" s="1">
        <f t="shared" si="9"/>
        <v>0</v>
      </c>
      <c r="L42" s="1">
        <f t="shared" si="10"/>
        <v>0</v>
      </c>
      <c r="M42" s="1">
        <f t="shared" si="11"/>
        <v>0</v>
      </c>
      <c r="N42" s="1">
        <f t="shared" si="12"/>
        <v>0</v>
      </c>
      <c r="O42" s="2">
        <f t="shared" si="13"/>
        <v>0</v>
      </c>
    </row>
    <row r="43" spans="1:15" s="24" customFormat="1" ht="71.25" x14ac:dyDescent="0.2">
      <c r="A43" s="31">
        <v>24</v>
      </c>
      <c r="B43" s="34" t="s">
        <v>68</v>
      </c>
      <c r="C43" s="32"/>
      <c r="D43" s="35">
        <v>1</v>
      </c>
      <c r="E43" s="35" t="s">
        <v>44</v>
      </c>
      <c r="F43" s="33"/>
      <c r="G43" s="27">
        <v>0</v>
      </c>
      <c r="H43" s="1">
        <f t="shared" si="7"/>
        <v>0</v>
      </c>
      <c r="I43" s="27">
        <v>0</v>
      </c>
      <c r="J43" s="1">
        <f t="shared" si="8"/>
        <v>0</v>
      </c>
      <c r="K43" s="1">
        <f t="shared" si="9"/>
        <v>0</v>
      </c>
      <c r="L43" s="1">
        <f t="shared" si="10"/>
        <v>0</v>
      </c>
      <c r="M43" s="1">
        <f t="shared" si="11"/>
        <v>0</v>
      </c>
      <c r="N43" s="1">
        <f t="shared" si="12"/>
        <v>0</v>
      </c>
      <c r="O43" s="2">
        <f t="shared" si="13"/>
        <v>0</v>
      </c>
    </row>
    <row r="44" spans="1:15" s="24" customFormat="1" ht="199.5" x14ac:dyDescent="0.2">
      <c r="A44" s="31">
        <v>25</v>
      </c>
      <c r="B44" s="34" t="s">
        <v>69</v>
      </c>
      <c r="C44" s="32"/>
      <c r="D44" s="35">
        <v>3</v>
      </c>
      <c r="E44" s="35" t="s">
        <v>44</v>
      </c>
      <c r="F44" s="33"/>
      <c r="G44" s="27">
        <v>0</v>
      </c>
      <c r="H44" s="1">
        <f t="shared" si="7"/>
        <v>0</v>
      </c>
      <c r="I44" s="27">
        <v>0</v>
      </c>
      <c r="J44" s="1">
        <f t="shared" si="8"/>
        <v>0</v>
      </c>
      <c r="K44" s="1">
        <f t="shared" si="9"/>
        <v>0</v>
      </c>
      <c r="L44" s="1">
        <f t="shared" si="10"/>
        <v>0</v>
      </c>
      <c r="M44" s="1">
        <f t="shared" si="11"/>
        <v>0</v>
      </c>
      <c r="N44" s="1">
        <f t="shared" si="12"/>
        <v>0</v>
      </c>
      <c r="O44" s="2">
        <f t="shared" si="13"/>
        <v>0</v>
      </c>
    </row>
    <row r="45" spans="1:15" s="24" customFormat="1" ht="71.25" x14ac:dyDescent="0.2">
      <c r="A45" s="31">
        <v>26</v>
      </c>
      <c r="B45" s="34" t="s">
        <v>70</v>
      </c>
      <c r="C45" s="32"/>
      <c r="D45" s="35">
        <v>1</v>
      </c>
      <c r="E45" s="35" t="s">
        <v>44</v>
      </c>
      <c r="F45" s="33"/>
      <c r="G45" s="27">
        <v>0</v>
      </c>
      <c r="H45" s="1">
        <f t="shared" si="7"/>
        <v>0</v>
      </c>
      <c r="I45" s="27">
        <v>0</v>
      </c>
      <c r="J45" s="1">
        <f t="shared" si="8"/>
        <v>0</v>
      </c>
      <c r="K45" s="1">
        <f t="shared" si="9"/>
        <v>0</v>
      </c>
      <c r="L45" s="1">
        <f t="shared" si="10"/>
        <v>0</v>
      </c>
      <c r="M45" s="1">
        <f t="shared" si="11"/>
        <v>0</v>
      </c>
      <c r="N45" s="1">
        <f t="shared" si="12"/>
        <v>0</v>
      </c>
      <c r="O45" s="2">
        <f t="shared" si="13"/>
        <v>0</v>
      </c>
    </row>
    <row r="46" spans="1:15" s="24" customFormat="1" ht="142.5" x14ac:dyDescent="0.2">
      <c r="A46" s="31">
        <v>27</v>
      </c>
      <c r="B46" s="34" t="s">
        <v>71</v>
      </c>
      <c r="C46" s="32"/>
      <c r="D46" s="35">
        <v>2</v>
      </c>
      <c r="E46" s="35" t="s">
        <v>44</v>
      </c>
      <c r="F46" s="33"/>
      <c r="G46" s="27">
        <v>0</v>
      </c>
      <c r="H46" s="1">
        <f t="shared" si="7"/>
        <v>0</v>
      </c>
      <c r="I46" s="27">
        <v>0</v>
      </c>
      <c r="J46" s="1">
        <f t="shared" si="8"/>
        <v>0</v>
      </c>
      <c r="K46" s="1">
        <f t="shared" si="9"/>
        <v>0</v>
      </c>
      <c r="L46" s="1">
        <f t="shared" si="10"/>
        <v>0</v>
      </c>
      <c r="M46" s="1">
        <f t="shared" si="11"/>
        <v>0</v>
      </c>
      <c r="N46" s="1">
        <f t="shared" si="12"/>
        <v>0</v>
      </c>
      <c r="O46" s="2">
        <f t="shared" si="13"/>
        <v>0</v>
      </c>
    </row>
    <row r="47" spans="1:15" s="24" customFormat="1" ht="71.25" x14ac:dyDescent="0.2">
      <c r="A47" s="31">
        <v>28</v>
      </c>
      <c r="B47" s="34" t="s">
        <v>72</v>
      </c>
      <c r="C47" s="32"/>
      <c r="D47" s="35">
        <v>1</v>
      </c>
      <c r="E47" s="35" t="s">
        <v>44</v>
      </c>
      <c r="F47" s="33"/>
      <c r="G47" s="27">
        <v>0</v>
      </c>
      <c r="H47" s="1">
        <f t="shared" si="7"/>
        <v>0</v>
      </c>
      <c r="I47" s="27">
        <v>0</v>
      </c>
      <c r="J47" s="1">
        <f t="shared" si="8"/>
        <v>0</v>
      </c>
      <c r="K47" s="1">
        <f t="shared" si="9"/>
        <v>0</v>
      </c>
      <c r="L47" s="1">
        <f t="shared" si="10"/>
        <v>0</v>
      </c>
      <c r="M47" s="1">
        <f t="shared" si="11"/>
        <v>0</v>
      </c>
      <c r="N47" s="1">
        <f t="shared" si="12"/>
        <v>0</v>
      </c>
      <c r="O47" s="2">
        <f t="shared" si="13"/>
        <v>0</v>
      </c>
    </row>
    <row r="48" spans="1:15" s="24" customFormat="1" ht="71.25" x14ac:dyDescent="0.2">
      <c r="A48" s="31">
        <v>29</v>
      </c>
      <c r="B48" s="34" t="s">
        <v>73</v>
      </c>
      <c r="C48" s="32"/>
      <c r="D48" s="35">
        <v>1</v>
      </c>
      <c r="E48" s="35" t="s">
        <v>44</v>
      </c>
      <c r="F48" s="33"/>
      <c r="G48" s="27">
        <v>0</v>
      </c>
      <c r="H48" s="1">
        <f t="shared" si="7"/>
        <v>0</v>
      </c>
      <c r="I48" s="27">
        <v>0</v>
      </c>
      <c r="J48" s="1">
        <f t="shared" si="8"/>
        <v>0</v>
      </c>
      <c r="K48" s="1">
        <f t="shared" si="9"/>
        <v>0</v>
      </c>
      <c r="L48" s="1">
        <f t="shared" si="10"/>
        <v>0</v>
      </c>
      <c r="M48" s="1">
        <f t="shared" si="11"/>
        <v>0</v>
      </c>
      <c r="N48" s="1">
        <f t="shared" si="12"/>
        <v>0</v>
      </c>
      <c r="O48" s="2">
        <f t="shared" si="13"/>
        <v>0</v>
      </c>
    </row>
    <row r="49" spans="1:15" s="24" customFormat="1" ht="71.25" x14ac:dyDescent="0.2">
      <c r="A49" s="31">
        <v>30</v>
      </c>
      <c r="B49" s="34" t="s">
        <v>74</v>
      </c>
      <c r="C49" s="32"/>
      <c r="D49" s="35">
        <v>1</v>
      </c>
      <c r="E49" s="35" t="s">
        <v>44</v>
      </c>
      <c r="F49" s="33"/>
      <c r="G49" s="27">
        <v>0</v>
      </c>
      <c r="H49" s="1">
        <f t="shared" si="7"/>
        <v>0</v>
      </c>
      <c r="I49" s="27">
        <v>0</v>
      </c>
      <c r="J49" s="1">
        <f t="shared" si="8"/>
        <v>0</v>
      </c>
      <c r="K49" s="1">
        <f t="shared" si="9"/>
        <v>0</v>
      </c>
      <c r="L49" s="1">
        <f t="shared" si="10"/>
        <v>0</v>
      </c>
      <c r="M49" s="1">
        <f t="shared" si="11"/>
        <v>0</v>
      </c>
      <c r="N49" s="1">
        <f t="shared" si="12"/>
        <v>0</v>
      </c>
      <c r="O49" s="2">
        <f t="shared" si="13"/>
        <v>0</v>
      </c>
    </row>
    <row r="50" spans="1:15" s="24" customFormat="1" ht="74.25" customHeight="1" x14ac:dyDescent="0.2">
      <c r="A50" s="31">
        <v>31</v>
      </c>
      <c r="B50" s="34" t="s">
        <v>75</v>
      </c>
      <c r="C50" s="32"/>
      <c r="D50" s="35">
        <v>1</v>
      </c>
      <c r="E50" s="35" t="s">
        <v>44</v>
      </c>
      <c r="F50" s="33"/>
      <c r="G50" s="27">
        <v>0</v>
      </c>
      <c r="H50" s="1">
        <f t="shared" si="7"/>
        <v>0</v>
      </c>
      <c r="I50" s="27">
        <v>0</v>
      </c>
      <c r="J50" s="1">
        <f t="shared" si="8"/>
        <v>0</v>
      </c>
      <c r="K50" s="1">
        <f t="shared" si="9"/>
        <v>0</v>
      </c>
      <c r="L50" s="1">
        <f t="shared" si="10"/>
        <v>0</v>
      </c>
      <c r="M50" s="1">
        <f t="shared" si="11"/>
        <v>0</v>
      </c>
      <c r="N50" s="1">
        <f t="shared" si="12"/>
        <v>0</v>
      </c>
      <c r="O50" s="2">
        <f t="shared" si="13"/>
        <v>0</v>
      </c>
    </row>
    <row r="51" spans="1:15" s="24" customFormat="1" ht="180" customHeight="1" x14ac:dyDescent="0.2">
      <c r="A51" s="31">
        <v>32</v>
      </c>
      <c r="B51" s="34" t="s">
        <v>76</v>
      </c>
      <c r="C51" s="32"/>
      <c r="D51" s="35">
        <v>4</v>
      </c>
      <c r="E51" s="35" t="s">
        <v>44</v>
      </c>
      <c r="F51" s="33"/>
      <c r="G51" s="27">
        <v>0</v>
      </c>
      <c r="H51" s="1">
        <f t="shared" si="7"/>
        <v>0</v>
      </c>
      <c r="I51" s="27">
        <v>0</v>
      </c>
      <c r="J51" s="1">
        <f t="shared" si="8"/>
        <v>0</v>
      </c>
      <c r="K51" s="1">
        <f t="shared" si="9"/>
        <v>0</v>
      </c>
      <c r="L51" s="1">
        <f t="shared" si="10"/>
        <v>0</v>
      </c>
      <c r="M51" s="1">
        <f t="shared" si="11"/>
        <v>0</v>
      </c>
      <c r="N51" s="1">
        <f t="shared" si="12"/>
        <v>0</v>
      </c>
      <c r="O51" s="2">
        <f t="shared" si="13"/>
        <v>0</v>
      </c>
    </row>
    <row r="52" spans="1:15" s="24" customFormat="1" ht="85.5" x14ac:dyDescent="0.2">
      <c r="A52" s="31">
        <v>33</v>
      </c>
      <c r="B52" s="34" t="s">
        <v>77</v>
      </c>
      <c r="C52" s="32"/>
      <c r="D52" s="35">
        <v>1</v>
      </c>
      <c r="E52" s="35" t="s">
        <v>44</v>
      </c>
      <c r="F52" s="33"/>
      <c r="G52" s="27">
        <v>0</v>
      </c>
      <c r="H52" s="1">
        <f t="shared" si="7"/>
        <v>0</v>
      </c>
      <c r="I52" s="27">
        <v>0</v>
      </c>
      <c r="J52" s="1">
        <f t="shared" si="8"/>
        <v>0</v>
      </c>
      <c r="K52" s="1">
        <f t="shared" si="9"/>
        <v>0</v>
      </c>
      <c r="L52" s="1">
        <f t="shared" si="10"/>
        <v>0</v>
      </c>
      <c r="M52" s="1">
        <f t="shared" si="11"/>
        <v>0</v>
      </c>
      <c r="N52" s="1">
        <f t="shared" si="12"/>
        <v>0</v>
      </c>
      <c r="O52" s="2">
        <f t="shared" si="13"/>
        <v>0</v>
      </c>
    </row>
    <row r="53" spans="1:15" s="24" customFormat="1" ht="142.5" x14ac:dyDescent="0.2">
      <c r="A53" s="31">
        <v>34</v>
      </c>
      <c r="B53" s="34" t="s">
        <v>78</v>
      </c>
      <c r="C53" s="32"/>
      <c r="D53" s="35">
        <v>5</v>
      </c>
      <c r="E53" s="35" t="s">
        <v>44</v>
      </c>
      <c r="F53" s="33"/>
      <c r="G53" s="27">
        <v>0</v>
      </c>
      <c r="H53" s="1">
        <f t="shared" si="7"/>
        <v>0</v>
      </c>
      <c r="I53" s="27">
        <v>0</v>
      </c>
      <c r="J53" s="1">
        <f t="shared" si="8"/>
        <v>0</v>
      </c>
      <c r="K53" s="1">
        <f t="shared" si="9"/>
        <v>0</v>
      </c>
      <c r="L53" s="1">
        <f t="shared" si="10"/>
        <v>0</v>
      </c>
      <c r="M53" s="1">
        <f t="shared" si="11"/>
        <v>0</v>
      </c>
      <c r="N53" s="1">
        <f t="shared" si="12"/>
        <v>0</v>
      </c>
      <c r="O53" s="2">
        <f t="shared" si="13"/>
        <v>0</v>
      </c>
    </row>
    <row r="54" spans="1:15" s="24" customFormat="1" ht="242.25" x14ac:dyDescent="0.2">
      <c r="A54" s="31">
        <v>35</v>
      </c>
      <c r="B54" s="34" t="s">
        <v>79</v>
      </c>
      <c r="C54" s="32"/>
      <c r="D54" s="35">
        <v>10</v>
      </c>
      <c r="E54" s="35" t="s">
        <v>44</v>
      </c>
      <c r="F54" s="33"/>
      <c r="G54" s="27">
        <v>0</v>
      </c>
      <c r="H54" s="1">
        <f t="shared" si="7"/>
        <v>0</v>
      </c>
      <c r="I54" s="27">
        <v>0</v>
      </c>
      <c r="J54" s="1">
        <f t="shared" si="8"/>
        <v>0</v>
      </c>
      <c r="K54" s="1">
        <f t="shared" si="9"/>
        <v>0</v>
      </c>
      <c r="L54" s="1">
        <f t="shared" si="10"/>
        <v>0</v>
      </c>
      <c r="M54" s="1">
        <f t="shared" si="11"/>
        <v>0</v>
      </c>
      <c r="N54" s="1">
        <f t="shared" si="12"/>
        <v>0</v>
      </c>
      <c r="O54" s="2">
        <f t="shared" si="13"/>
        <v>0</v>
      </c>
    </row>
    <row r="55" spans="1:15" s="24" customFormat="1" ht="91.5" customHeight="1" x14ac:dyDescent="0.2">
      <c r="A55" s="31">
        <v>36</v>
      </c>
      <c r="B55" s="34" t="s">
        <v>80</v>
      </c>
      <c r="C55" s="32"/>
      <c r="D55" s="35">
        <v>1</v>
      </c>
      <c r="E55" s="35" t="s">
        <v>44</v>
      </c>
      <c r="F55" s="33"/>
      <c r="G55" s="27">
        <v>0</v>
      </c>
      <c r="H55" s="1">
        <f t="shared" si="7"/>
        <v>0</v>
      </c>
      <c r="I55" s="27">
        <v>0</v>
      </c>
      <c r="J55" s="1">
        <f t="shared" si="8"/>
        <v>0</v>
      </c>
      <c r="K55" s="1">
        <f t="shared" si="9"/>
        <v>0</v>
      </c>
      <c r="L55" s="1">
        <f t="shared" si="10"/>
        <v>0</v>
      </c>
      <c r="M55" s="1">
        <f t="shared" si="11"/>
        <v>0</v>
      </c>
      <c r="N55" s="1">
        <f t="shared" si="12"/>
        <v>0</v>
      </c>
      <c r="O55" s="2">
        <f t="shared" si="13"/>
        <v>0</v>
      </c>
    </row>
    <row r="56" spans="1:15" s="24" customFormat="1" ht="85.5" x14ac:dyDescent="0.2">
      <c r="A56" s="31">
        <v>37</v>
      </c>
      <c r="B56" s="34" t="s">
        <v>81</v>
      </c>
      <c r="C56" s="32"/>
      <c r="D56" s="35">
        <v>1</v>
      </c>
      <c r="E56" s="35" t="s">
        <v>44</v>
      </c>
      <c r="F56" s="33"/>
      <c r="G56" s="27">
        <v>0</v>
      </c>
      <c r="H56" s="1">
        <f t="shared" si="7"/>
        <v>0</v>
      </c>
      <c r="I56" s="27">
        <v>0</v>
      </c>
      <c r="J56" s="1">
        <f t="shared" si="8"/>
        <v>0</v>
      </c>
      <c r="K56" s="1">
        <f t="shared" si="9"/>
        <v>0</v>
      </c>
      <c r="L56" s="1">
        <f t="shared" si="10"/>
        <v>0</v>
      </c>
      <c r="M56" s="1">
        <f t="shared" si="11"/>
        <v>0</v>
      </c>
      <c r="N56" s="1">
        <f t="shared" si="12"/>
        <v>0</v>
      </c>
      <c r="O56" s="2">
        <f t="shared" si="13"/>
        <v>0</v>
      </c>
    </row>
    <row r="57" spans="1:15" s="24" customFormat="1" ht="42.75" x14ac:dyDescent="0.2">
      <c r="A57" s="31">
        <v>38</v>
      </c>
      <c r="B57" s="34" t="s">
        <v>82</v>
      </c>
      <c r="C57" s="32"/>
      <c r="D57" s="35">
        <v>1</v>
      </c>
      <c r="E57" s="35" t="s">
        <v>44</v>
      </c>
      <c r="F57" s="33"/>
      <c r="G57" s="27">
        <v>0</v>
      </c>
      <c r="H57" s="1">
        <f t="shared" si="7"/>
        <v>0</v>
      </c>
      <c r="I57" s="27">
        <v>0</v>
      </c>
      <c r="J57" s="1">
        <f t="shared" si="8"/>
        <v>0</v>
      </c>
      <c r="K57" s="1">
        <f t="shared" si="9"/>
        <v>0</v>
      </c>
      <c r="L57" s="1">
        <f t="shared" si="10"/>
        <v>0</v>
      </c>
      <c r="M57" s="1">
        <f t="shared" si="11"/>
        <v>0</v>
      </c>
      <c r="N57" s="1">
        <f t="shared" si="12"/>
        <v>0</v>
      </c>
      <c r="O57" s="2">
        <f t="shared" si="13"/>
        <v>0</v>
      </c>
    </row>
    <row r="58" spans="1:15" s="24" customFormat="1" ht="42.75" x14ac:dyDescent="0.2">
      <c r="A58" s="31">
        <v>39</v>
      </c>
      <c r="B58" s="34" t="s">
        <v>83</v>
      </c>
      <c r="C58" s="32"/>
      <c r="D58" s="35">
        <v>1</v>
      </c>
      <c r="E58" s="35" t="s">
        <v>44</v>
      </c>
      <c r="F58" s="33"/>
      <c r="G58" s="27">
        <v>0</v>
      </c>
      <c r="H58" s="1">
        <f t="shared" si="7"/>
        <v>0</v>
      </c>
      <c r="I58" s="27">
        <v>0</v>
      </c>
      <c r="J58" s="1">
        <f t="shared" si="8"/>
        <v>0</v>
      </c>
      <c r="K58" s="1">
        <f t="shared" si="9"/>
        <v>0</v>
      </c>
      <c r="L58" s="1">
        <f t="shared" si="10"/>
        <v>0</v>
      </c>
      <c r="M58" s="1">
        <f t="shared" si="11"/>
        <v>0</v>
      </c>
      <c r="N58" s="1">
        <f t="shared" si="12"/>
        <v>0</v>
      </c>
      <c r="O58" s="2">
        <f t="shared" si="13"/>
        <v>0</v>
      </c>
    </row>
    <row r="59" spans="1:15" s="24" customFormat="1" ht="42.75" x14ac:dyDescent="0.2">
      <c r="A59" s="31">
        <v>40</v>
      </c>
      <c r="B59" s="34" t="s">
        <v>84</v>
      </c>
      <c r="C59" s="32"/>
      <c r="D59" s="35">
        <v>1</v>
      </c>
      <c r="E59" s="35" t="s">
        <v>44</v>
      </c>
      <c r="F59" s="33"/>
      <c r="G59" s="27">
        <v>0</v>
      </c>
      <c r="H59" s="1">
        <f t="shared" si="7"/>
        <v>0</v>
      </c>
      <c r="I59" s="27">
        <v>0</v>
      </c>
      <c r="J59" s="1">
        <f t="shared" si="8"/>
        <v>0</v>
      </c>
      <c r="K59" s="1">
        <f t="shared" si="9"/>
        <v>0</v>
      </c>
      <c r="L59" s="1">
        <f t="shared" si="10"/>
        <v>0</v>
      </c>
      <c r="M59" s="1">
        <f t="shared" si="11"/>
        <v>0</v>
      </c>
      <c r="N59" s="1">
        <f t="shared" si="12"/>
        <v>0</v>
      </c>
      <c r="O59" s="2">
        <f t="shared" si="13"/>
        <v>0</v>
      </c>
    </row>
    <row r="60" spans="1:15" s="24" customFormat="1" ht="42.75" x14ac:dyDescent="0.2">
      <c r="A60" s="31">
        <v>41</v>
      </c>
      <c r="B60" s="34" t="s">
        <v>85</v>
      </c>
      <c r="C60" s="32"/>
      <c r="D60" s="35">
        <v>1</v>
      </c>
      <c r="E60" s="35" t="s">
        <v>44</v>
      </c>
      <c r="F60" s="33"/>
      <c r="G60" s="27">
        <v>0</v>
      </c>
      <c r="H60" s="1">
        <f t="shared" si="7"/>
        <v>0</v>
      </c>
      <c r="I60" s="27">
        <v>0</v>
      </c>
      <c r="J60" s="1">
        <f t="shared" si="8"/>
        <v>0</v>
      </c>
      <c r="K60" s="1">
        <f t="shared" si="9"/>
        <v>0</v>
      </c>
      <c r="L60" s="1">
        <f t="shared" si="10"/>
        <v>0</v>
      </c>
      <c r="M60" s="1">
        <f t="shared" si="11"/>
        <v>0</v>
      </c>
      <c r="N60" s="1">
        <f t="shared" si="12"/>
        <v>0</v>
      </c>
      <c r="O60" s="2">
        <f t="shared" si="13"/>
        <v>0</v>
      </c>
    </row>
    <row r="61" spans="1:15" s="24" customFormat="1" ht="42.75" x14ac:dyDescent="0.2">
      <c r="A61" s="31">
        <v>42</v>
      </c>
      <c r="B61" s="34" t="s">
        <v>86</v>
      </c>
      <c r="C61" s="32"/>
      <c r="D61" s="35">
        <v>1</v>
      </c>
      <c r="E61" s="35" t="s">
        <v>44</v>
      </c>
      <c r="F61" s="33"/>
      <c r="G61" s="27">
        <v>0</v>
      </c>
      <c r="H61" s="1">
        <f t="shared" si="7"/>
        <v>0</v>
      </c>
      <c r="I61" s="27">
        <v>0</v>
      </c>
      <c r="J61" s="1">
        <f t="shared" si="8"/>
        <v>0</v>
      </c>
      <c r="K61" s="1">
        <f t="shared" si="9"/>
        <v>0</v>
      </c>
      <c r="L61" s="1">
        <f t="shared" si="10"/>
        <v>0</v>
      </c>
      <c r="M61" s="1">
        <f t="shared" si="11"/>
        <v>0</v>
      </c>
      <c r="N61" s="1">
        <f t="shared" si="12"/>
        <v>0</v>
      </c>
      <c r="O61" s="2">
        <f t="shared" si="13"/>
        <v>0</v>
      </c>
    </row>
    <row r="62" spans="1:15" s="24" customFormat="1" ht="42.75" x14ac:dyDescent="0.2">
      <c r="A62" s="31">
        <v>43</v>
      </c>
      <c r="B62" s="34" t="s">
        <v>87</v>
      </c>
      <c r="C62" s="32"/>
      <c r="D62" s="35">
        <v>1</v>
      </c>
      <c r="E62" s="35" t="s">
        <v>44</v>
      </c>
      <c r="F62" s="33"/>
      <c r="G62" s="27">
        <v>0</v>
      </c>
      <c r="H62" s="1">
        <f t="shared" si="7"/>
        <v>0</v>
      </c>
      <c r="I62" s="27">
        <v>0</v>
      </c>
      <c r="J62" s="1">
        <f t="shared" si="8"/>
        <v>0</v>
      </c>
      <c r="K62" s="1">
        <f t="shared" si="9"/>
        <v>0</v>
      </c>
      <c r="L62" s="1">
        <f t="shared" si="10"/>
        <v>0</v>
      </c>
      <c r="M62" s="1">
        <f t="shared" si="11"/>
        <v>0</v>
      </c>
      <c r="N62" s="1">
        <f t="shared" si="12"/>
        <v>0</v>
      </c>
      <c r="O62" s="2">
        <f t="shared" si="13"/>
        <v>0</v>
      </c>
    </row>
    <row r="63" spans="1:15" s="24" customFormat="1" ht="42.75" x14ac:dyDescent="0.2">
      <c r="A63" s="31">
        <v>44</v>
      </c>
      <c r="B63" s="34" t="s">
        <v>88</v>
      </c>
      <c r="C63" s="32"/>
      <c r="D63" s="35">
        <v>1</v>
      </c>
      <c r="E63" s="35" t="s">
        <v>44</v>
      </c>
      <c r="F63" s="33"/>
      <c r="G63" s="27">
        <v>0</v>
      </c>
      <c r="H63" s="1">
        <f t="shared" si="7"/>
        <v>0</v>
      </c>
      <c r="I63" s="27">
        <v>0</v>
      </c>
      <c r="J63" s="1">
        <f t="shared" si="8"/>
        <v>0</v>
      </c>
      <c r="K63" s="1">
        <f t="shared" si="9"/>
        <v>0</v>
      </c>
      <c r="L63" s="1">
        <f t="shared" si="10"/>
        <v>0</v>
      </c>
      <c r="M63" s="1">
        <f t="shared" si="11"/>
        <v>0</v>
      </c>
      <c r="N63" s="1">
        <f t="shared" si="12"/>
        <v>0</v>
      </c>
      <c r="O63" s="2">
        <f t="shared" si="13"/>
        <v>0</v>
      </c>
    </row>
    <row r="64" spans="1:15" s="24" customFormat="1" ht="185.25" x14ac:dyDescent="0.2">
      <c r="A64" s="31">
        <v>45</v>
      </c>
      <c r="B64" s="34" t="s">
        <v>89</v>
      </c>
      <c r="C64" s="32"/>
      <c r="D64" s="35">
        <v>10</v>
      </c>
      <c r="E64" s="35" t="s">
        <v>44</v>
      </c>
      <c r="F64" s="33"/>
      <c r="G64" s="27">
        <v>0</v>
      </c>
      <c r="H64" s="1">
        <f t="shared" si="7"/>
        <v>0</v>
      </c>
      <c r="I64" s="27">
        <v>0</v>
      </c>
      <c r="J64" s="1">
        <f t="shared" si="8"/>
        <v>0</v>
      </c>
      <c r="K64" s="1">
        <f t="shared" si="9"/>
        <v>0</v>
      </c>
      <c r="L64" s="1">
        <f t="shared" si="10"/>
        <v>0</v>
      </c>
      <c r="M64" s="1">
        <f t="shared" si="11"/>
        <v>0</v>
      </c>
      <c r="N64" s="1">
        <f t="shared" si="12"/>
        <v>0</v>
      </c>
      <c r="O64" s="2">
        <f t="shared" si="13"/>
        <v>0</v>
      </c>
    </row>
    <row r="65" spans="1:15" s="24" customFormat="1" ht="313.5" x14ac:dyDescent="0.2">
      <c r="A65" s="31">
        <v>46</v>
      </c>
      <c r="B65" s="34" t="s">
        <v>90</v>
      </c>
      <c r="C65" s="32"/>
      <c r="D65" s="35">
        <v>19</v>
      </c>
      <c r="E65" s="35" t="s">
        <v>44</v>
      </c>
      <c r="F65" s="33"/>
      <c r="G65" s="27">
        <v>0</v>
      </c>
      <c r="H65" s="1">
        <f t="shared" si="7"/>
        <v>0</v>
      </c>
      <c r="I65" s="27">
        <v>0</v>
      </c>
      <c r="J65" s="1">
        <f t="shared" si="8"/>
        <v>0</v>
      </c>
      <c r="K65" s="1">
        <f t="shared" si="9"/>
        <v>0</v>
      </c>
      <c r="L65" s="1">
        <f t="shared" si="10"/>
        <v>0</v>
      </c>
      <c r="M65" s="1">
        <f t="shared" si="11"/>
        <v>0</v>
      </c>
      <c r="N65" s="1">
        <f t="shared" si="12"/>
        <v>0</v>
      </c>
      <c r="O65" s="2">
        <f t="shared" si="13"/>
        <v>0</v>
      </c>
    </row>
    <row r="66" spans="1:15" s="24" customFormat="1" ht="299.25" x14ac:dyDescent="0.2">
      <c r="A66" s="31">
        <v>47</v>
      </c>
      <c r="B66" s="34" t="s">
        <v>91</v>
      </c>
      <c r="C66" s="32"/>
      <c r="D66" s="35">
        <v>19</v>
      </c>
      <c r="E66" s="35" t="s">
        <v>44</v>
      </c>
      <c r="F66" s="33"/>
      <c r="G66" s="27">
        <v>0</v>
      </c>
      <c r="H66" s="1">
        <f t="shared" si="7"/>
        <v>0</v>
      </c>
      <c r="I66" s="27">
        <v>0</v>
      </c>
      <c r="J66" s="1">
        <f t="shared" si="8"/>
        <v>0</v>
      </c>
      <c r="K66" s="1">
        <f t="shared" si="9"/>
        <v>0</v>
      </c>
      <c r="L66" s="1">
        <f t="shared" si="10"/>
        <v>0</v>
      </c>
      <c r="M66" s="1">
        <f t="shared" si="11"/>
        <v>0</v>
      </c>
      <c r="N66" s="1">
        <f t="shared" si="12"/>
        <v>0</v>
      </c>
      <c r="O66" s="2">
        <f t="shared" si="13"/>
        <v>0</v>
      </c>
    </row>
    <row r="67" spans="1:15" s="24" customFormat="1" ht="299.25" x14ac:dyDescent="0.2">
      <c r="A67" s="31">
        <v>48</v>
      </c>
      <c r="B67" s="34" t="s">
        <v>92</v>
      </c>
      <c r="C67" s="32"/>
      <c r="D67" s="35">
        <v>18</v>
      </c>
      <c r="E67" s="35" t="s">
        <v>44</v>
      </c>
      <c r="F67" s="33"/>
      <c r="G67" s="27">
        <v>0</v>
      </c>
      <c r="H67" s="1">
        <f t="shared" si="7"/>
        <v>0</v>
      </c>
      <c r="I67" s="27">
        <v>0</v>
      </c>
      <c r="J67" s="1">
        <f t="shared" si="8"/>
        <v>0</v>
      </c>
      <c r="K67" s="1">
        <f t="shared" si="9"/>
        <v>0</v>
      </c>
      <c r="L67" s="1">
        <f t="shared" si="10"/>
        <v>0</v>
      </c>
      <c r="M67" s="1">
        <f t="shared" si="11"/>
        <v>0</v>
      </c>
      <c r="N67" s="1">
        <f t="shared" si="12"/>
        <v>0</v>
      </c>
      <c r="O67" s="2">
        <f t="shared" si="13"/>
        <v>0</v>
      </c>
    </row>
    <row r="68" spans="1:15" s="24" customFormat="1" ht="213.75" x14ac:dyDescent="0.2">
      <c r="A68" s="31">
        <v>49</v>
      </c>
      <c r="B68" s="34" t="s">
        <v>93</v>
      </c>
      <c r="C68" s="32"/>
      <c r="D68" s="35">
        <v>12</v>
      </c>
      <c r="E68" s="35" t="s">
        <v>44</v>
      </c>
      <c r="F68" s="33"/>
      <c r="G68" s="27">
        <v>0</v>
      </c>
      <c r="H68" s="1">
        <f t="shared" si="7"/>
        <v>0</v>
      </c>
      <c r="I68" s="27">
        <v>0</v>
      </c>
      <c r="J68" s="1">
        <f t="shared" si="8"/>
        <v>0</v>
      </c>
      <c r="K68" s="1">
        <f t="shared" si="9"/>
        <v>0</v>
      </c>
      <c r="L68" s="1">
        <f t="shared" si="10"/>
        <v>0</v>
      </c>
      <c r="M68" s="1">
        <f t="shared" si="11"/>
        <v>0</v>
      </c>
      <c r="N68" s="1">
        <f t="shared" si="12"/>
        <v>0</v>
      </c>
      <c r="O68" s="2">
        <f t="shared" si="13"/>
        <v>0</v>
      </c>
    </row>
    <row r="69" spans="1:15" s="24" customFormat="1" ht="85.5" x14ac:dyDescent="0.2">
      <c r="A69" s="31">
        <v>50</v>
      </c>
      <c r="B69" s="34" t="s">
        <v>94</v>
      </c>
      <c r="C69" s="32"/>
      <c r="D69" s="35">
        <v>1</v>
      </c>
      <c r="E69" s="35" t="s">
        <v>44</v>
      </c>
      <c r="F69" s="33"/>
      <c r="G69" s="27">
        <v>0</v>
      </c>
      <c r="H69" s="1">
        <f t="shared" si="7"/>
        <v>0</v>
      </c>
      <c r="I69" s="27">
        <v>0</v>
      </c>
      <c r="J69" s="1">
        <f t="shared" si="8"/>
        <v>0</v>
      </c>
      <c r="K69" s="1">
        <f t="shared" si="9"/>
        <v>0</v>
      </c>
      <c r="L69" s="1">
        <f t="shared" si="10"/>
        <v>0</v>
      </c>
      <c r="M69" s="1">
        <f t="shared" si="11"/>
        <v>0</v>
      </c>
      <c r="N69" s="1">
        <f t="shared" si="12"/>
        <v>0</v>
      </c>
      <c r="O69" s="2">
        <f t="shared" si="13"/>
        <v>0</v>
      </c>
    </row>
    <row r="70" spans="1:15" s="24" customFormat="1" ht="71.25" x14ac:dyDescent="0.2">
      <c r="A70" s="31">
        <v>51</v>
      </c>
      <c r="B70" s="34" t="s">
        <v>95</v>
      </c>
      <c r="C70" s="32"/>
      <c r="D70" s="35">
        <v>1</v>
      </c>
      <c r="E70" s="35" t="s">
        <v>44</v>
      </c>
      <c r="F70" s="33"/>
      <c r="G70" s="27">
        <v>0</v>
      </c>
      <c r="H70" s="1">
        <f t="shared" si="7"/>
        <v>0</v>
      </c>
      <c r="I70" s="27">
        <v>0</v>
      </c>
      <c r="J70" s="1">
        <f t="shared" si="8"/>
        <v>0</v>
      </c>
      <c r="K70" s="1">
        <f t="shared" si="9"/>
        <v>0</v>
      </c>
      <c r="L70" s="1">
        <f t="shared" si="10"/>
        <v>0</v>
      </c>
      <c r="M70" s="1">
        <f t="shared" si="11"/>
        <v>0</v>
      </c>
      <c r="N70" s="1">
        <f t="shared" si="12"/>
        <v>0</v>
      </c>
      <c r="O70" s="2">
        <f t="shared" si="13"/>
        <v>0</v>
      </c>
    </row>
    <row r="71" spans="1:15" s="24" customFormat="1" ht="71.25" x14ac:dyDescent="0.2">
      <c r="A71" s="31">
        <v>52</v>
      </c>
      <c r="B71" s="34" t="s">
        <v>96</v>
      </c>
      <c r="C71" s="32"/>
      <c r="D71" s="35">
        <v>1</v>
      </c>
      <c r="E71" s="35" t="s">
        <v>44</v>
      </c>
      <c r="F71" s="33"/>
      <c r="G71" s="27">
        <v>0</v>
      </c>
      <c r="H71" s="1">
        <f t="shared" si="7"/>
        <v>0</v>
      </c>
      <c r="I71" s="27">
        <v>0</v>
      </c>
      <c r="J71" s="1">
        <f t="shared" si="8"/>
        <v>0</v>
      </c>
      <c r="K71" s="1">
        <f t="shared" si="9"/>
        <v>0</v>
      </c>
      <c r="L71" s="1">
        <f t="shared" si="10"/>
        <v>0</v>
      </c>
      <c r="M71" s="1">
        <f t="shared" si="11"/>
        <v>0</v>
      </c>
      <c r="N71" s="1">
        <f t="shared" si="12"/>
        <v>0</v>
      </c>
      <c r="O71" s="2">
        <f t="shared" si="13"/>
        <v>0</v>
      </c>
    </row>
    <row r="72" spans="1:15" s="24" customFormat="1" ht="71.25" x14ac:dyDescent="0.2">
      <c r="A72" s="31">
        <v>53</v>
      </c>
      <c r="B72" s="34" t="s">
        <v>97</v>
      </c>
      <c r="C72" s="32"/>
      <c r="D72" s="35">
        <v>1</v>
      </c>
      <c r="E72" s="35" t="s">
        <v>44</v>
      </c>
      <c r="F72" s="33"/>
      <c r="G72" s="27">
        <v>0</v>
      </c>
      <c r="H72" s="1">
        <f t="shared" si="7"/>
        <v>0</v>
      </c>
      <c r="I72" s="27">
        <v>0</v>
      </c>
      <c r="J72" s="1">
        <f t="shared" si="8"/>
        <v>0</v>
      </c>
      <c r="K72" s="1">
        <f t="shared" si="9"/>
        <v>0</v>
      </c>
      <c r="L72" s="1">
        <f t="shared" si="10"/>
        <v>0</v>
      </c>
      <c r="M72" s="1">
        <f t="shared" si="11"/>
        <v>0</v>
      </c>
      <c r="N72" s="1">
        <f t="shared" si="12"/>
        <v>0</v>
      </c>
      <c r="O72" s="2">
        <f t="shared" si="13"/>
        <v>0</v>
      </c>
    </row>
    <row r="73" spans="1:15" s="24" customFormat="1" ht="72.75" customHeight="1" x14ac:dyDescent="0.2">
      <c r="A73" s="31">
        <v>54</v>
      </c>
      <c r="B73" s="34" t="s">
        <v>98</v>
      </c>
      <c r="C73" s="32"/>
      <c r="D73" s="35">
        <v>1</v>
      </c>
      <c r="E73" s="35" t="s">
        <v>44</v>
      </c>
      <c r="F73" s="33"/>
      <c r="G73" s="27">
        <v>0</v>
      </c>
      <c r="H73" s="1">
        <f t="shared" si="7"/>
        <v>0</v>
      </c>
      <c r="I73" s="27">
        <v>0</v>
      </c>
      <c r="J73" s="1">
        <f t="shared" si="8"/>
        <v>0</v>
      </c>
      <c r="K73" s="1">
        <f t="shared" si="9"/>
        <v>0</v>
      </c>
      <c r="L73" s="1">
        <f t="shared" si="10"/>
        <v>0</v>
      </c>
      <c r="M73" s="1">
        <f t="shared" si="11"/>
        <v>0</v>
      </c>
      <c r="N73" s="1">
        <f t="shared" si="12"/>
        <v>0</v>
      </c>
      <c r="O73" s="2">
        <f t="shared" si="13"/>
        <v>0</v>
      </c>
    </row>
    <row r="74" spans="1:15" s="24" customFormat="1" ht="74.25" customHeight="1" x14ac:dyDescent="0.2">
      <c r="A74" s="31">
        <v>55</v>
      </c>
      <c r="B74" s="34" t="s">
        <v>99</v>
      </c>
      <c r="C74" s="32"/>
      <c r="D74" s="35">
        <v>1</v>
      </c>
      <c r="E74" s="35" t="s">
        <v>44</v>
      </c>
      <c r="F74" s="33"/>
      <c r="G74" s="27">
        <v>0</v>
      </c>
      <c r="H74" s="1">
        <f t="shared" si="7"/>
        <v>0</v>
      </c>
      <c r="I74" s="27">
        <v>0</v>
      </c>
      <c r="J74" s="1">
        <f t="shared" si="8"/>
        <v>0</v>
      </c>
      <c r="K74" s="1">
        <f t="shared" si="9"/>
        <v>0</v>
      </c>
      <c r="L74" s="1">
        <f t="shared" si="10"/>
        <v>0</v>
      </c>
      <c r="M74" s="1">
        <f t="shared" si="11"/>
        <v>0</v>
      </c>
      <c r="N74" s="1">
        <f t="shared" si="12"/>
        <v>0</v>
      </c>
      <c r="O74" s="2">
        <f t="shared" si="13"/>
        <v>0</v>
      </c>
    </row>
    <row r="75" spans="1:15" s="24" customFormat="1" ht="71.25" x14ac:dyDescent="0.2">
      <c r="A75" s="31">
        <v>56</v>
      </c>
      <c r="B75" s="34" t="s">
        <v>100</v>
      </c>
      <c r="C75" s="32"/>
      <c r="D75" s="35">
        <v>1</v>
      </c>
      <c r="E75" s="35" t="s">
        <v>44</v>
      </c>
      <c r="F75" s="33"/>
      <c r="G75" s="27">
        <v>0</v>
      </c>
      <c r="H75" s="1">
        <f t="shared" si="7"/>
        <v>0</v>
      </c>
      <c r="I75" s="27">
        <v>0</v>
      </c>
      <c r="J75" s="1">
        <f t="shared" si="8"/>
        <v>0</v>
      </c>
      <c r="K75" s="1">
        <f t="shared" si="9"/>
        <v>0</v>
      </c>
      <c r="L75" s="1">
        <f t="shared" si="10"/>
        <v>0</v>
      </c>
      <c r="M75" s="1">
        <f t="shared" si="11"/>
        <v>0</v>
      </c>
      <c r="N75" s="1">
        <f t="shared" si="12"/>
        <v>0</v>
      </c>
      <c r="O75" s="2">
        <f t="shared" si="13"/>
        <v>0</v>
      </c>
    </row>
    <row r="76" spans="1:15" s="24" customFormat="1" ht="85.5" x14ac:dyDescent="0.2">
      <c r="A76" s="31">
        <v>57</v>
      </c>
      <c r="B76" s="34" t="s">
        <v>101</v>
      </c>
      <c r="C76" s="32"/>
      <c r="D76" s="35">
        <v>1</v>
      </c>
      <c r="E76" s="35" t="s">
        <v>44</v>
      </c>
      <c r="F76" s="33"/>
      <c r="G76" s="27">
        <v>0</v>
      </c>
      <c r="H76" s="1">
        <f t="shared" si="7"/>
        <v>0</v>
      </c>
      <c r="I76" s="27">
        <v>0</v>
      </c>
      <c r="J76" s="1">
        <f t="shared" si="8"/>
        <v>0</v>
      </c>
      <c r="K76" s="1">
        <f t="shared" si="9"/>
        <v>0</v>
      </c>
      <c r="L76" s="1">
        <f t="shared" si="10"/>
        <v>0</v>
      </c>
      <c r="M76" s="1">
        <f t="shared" si="11"/>
        <v>0</v>
      </c>
      <c r="N76" s="1">
        <f t="shared" si="12"/>
        <v>0</v>
      </c>
      <c r="O76" s="2">
        <f t="shared" si="13"/>
        <v>0</v>
      </c>
    </row>
    <row r="77" spans="1:15" s="24" customFormat="1" ht="71.25" x14ac:dyDescent="0.2">
      <c r="A77" s="31">
        <v>58</v>
      </c>
      <c r="B77" s="34" t="s">
        <v>102</v>
      </c>
      <c r="C77" s="32"/>
      <c r="D77" s="35">
        <v>1</v>
      </c>
      <c r="E77" s="35" t="s">
        <v>44</v>
      </c>
      <c r="F77" s="33"/>
      <c r="G77" s="27">
        <v>0</v>
      </c>
      <c r="H77" s="1">
        <f t="shared" si="7"/>
        <v>0</v>
      </c>
      <c r="I77" s="27">
        <v>0</v>
      </c>
      <c r="J77" s="1">
        <f t="shared" si="8"/>
        <v>0</v>
      </c>
      <c r="K77" s="1">
        <f t="shared" si="9"/>
        <v>0</v>
      </c>
      <c r="L77" s="1">
        <f t="shared" si="10"/>
        <v>0</v>
      </c>
      <c r="M77" s="1">
        <f t="shared" si="11"/>
        <v>0</v>
      </c>
      <c r="N77" s="1">
        <f t="shared" si="12"/>
        <v>0</v>
      </c>
      <c r="O77" s="2">
        <f t="shared" si="13"/>
        <v>0</v>
      </c>
    </row>
    <row r="78" spans="1:15" s="24" customFormat="1" ht="71.25" x14ac:dyDescent="0.2">
      <c r="A78" s="31">
        <v>59</v>
      </c>
      <c r="B78" s="34" t="s">
        <v>103</v>
      </c>
      <c r="C78" s="32"/>
      <c r="D78" s="35">
        <v>1</v>
      </c>
      <c r="E78" s="35" t="s">
        <v>44</v>
      </c>
      <c r="F78" s="33"/>
      <c r="G78" s="27">
        <v>0</v>
      </c>
      <c r="H78" s="1">
        <f t="shared" si="7"/>
        <v>0</v>
      </c>
      <c r="I78" s="27">
        <v>0</v>
      </c>
      <c r="J78" s="1">
        <f t="shared" si="8"/>
        <v>0</v>
      </c>
      <c r="K78" s="1">
        <f t="shared" si="9"/>
        <v>0</v>
      </c>
      <c r="L78" s="1">
        <f t="shared" si="10"/>
        <v>0</v>
      </c>
      <c r="M78" s="1">
        <f t="shared" si="11"/>
        <v>0</v>
      </c>
      <c r="N78" s="1">
        <f t="shared" si="12"/>
        <v>0</v>
      </c>
      <c r="O78" s="2">
        <f t="shared" si="13"/>
        <v>0</v>
      </c>
    </row>
    <row r="79" spans="1:15" s="24" customFormat="1" ht="63" customHeight="1" x14ac:dyDescent="0.2">
      <c r="A79" s="31">
        <v>60</v>
      </c>
      <c r="B79" s="34" t="s">
        <v>104</v>
      </c>
      <c r="C79" s="32"/>
      <c r="D79" s="35">
        <v>1</v>
      </c>
      <c r="E79" s="35" t="s">
        <v>44</v>
      </c>
      <c r="F79" s="33"/>
      <c r="G79" s="27">
        <v>0</v>
      </c>
      <c r="H79" s="1">
        <f t="shared" si="7"/>
        <v>0</v>
      </c>
      <c r="I79" s="27">
        <v>0</v>
      </c>
      <c r="J79" s="1">
        <f t="shared" si="8"/>
        <v>0</v>
      </c>
      <c r="K79" s="1">
        <f t="shared" si="9"/>
        <v>0</v>
      </c>
      <c r="L79" s="1">
        <f t="shared" si="10"/>
        <v>0</v>
      </c>
      <c r="M79" s="1">
        <f t="shared" si="11"/>
        <v>0</v>
      </c>
      <c r="N79" s="1">
        <f t="shared" si="12"/>
        <v>0</v>
      </c>
      <c r="O79" s="2">
        <f t="shared" si="13"/>
        <v>0</v>
      </c>
    </row>
    <row r="80" spans="1:15" s="24" customFormat="1" ht="71.25" x14ac:dyDescent="0.2">
      <c r="A80" s="31">
        <v>61</v>
      </c>
      <c r="B80" s="34" t="s">
        <v>105</v>
      </c>
      <c r="C80" s="32"/>
      <c r="D80" s="35">
        <v>1</v>
      </c>
      <c r="E80" s="35" t="s">
        <v>44</v>
      </c>
      <c r="F80" s="33"/>
      <c r="G80" s="27">
        <v>0</v>
      </c>
      <c r="H80" s="1">
        <f t="shared" si="7"/>
        <v>0</v>
      </c>
      <c r="I80" s="27">
        <v>0</v>
      </c>
      <c r="J80" s="1">
        <f t="shared" si="8"/>
        <v>0</v>
      </c>
      <c r="K80" s="1">
        <f t="shared" si="9"/>
        <v>0</v>
      </c>
      <c r="L80" s="1">
        <f t="shared" si="10"/>
        <v>0</v>
      </c>
      <c r="M80" s="1">
        <f t="shared" si="11"/>
        <v>0</v>
      </c>
      <c r="N80" s="1">
        <f t="shared" si="12"/>
        <v>0</v>
      </c>
      <c r="O80" s="2">
        <f t="shared" si="13"/>
        <v>0</v>
      </c>
    </row>
    <row r="81" spans="1:15" s="24" customFormat="1" ht="71.25" x14ac:dyDescent="0.2">
      <c r="A81" s="31">
        <v>62</v>
      </c>
      <c r="B81" s="34" t="s">
        <v>106</v>
      </c>
      <c r="C81" s="32"/>
      <c r="D81" s="35">
        <v>1</v>
      </c>
      <c r="E81" s="35" t="s">
        <v>44</v>
      </c>
      <c r="F81" s="33"/>
      <c r="G81" s="27">
        <v>0</v>
      </c>
      <c r="H81" s="1">
        <f t="shared" si="7"/>
        <v>0</v>
      </c>
      <c r="I81" s="27">
        <v>0</v>
      </c>
      <c r="J81" s="1">
        <f t="shared" si="8"/>
        <v>0</v>
      </c>
      <c r="K81" s="1">
        <f t="shared" si="9"/>
        <v>0</v>
      </c>
      <c r="L81" s="1">
        <f t="shared" si="10"/>
        <v>0</v>
      </c>
      <c r="M81" s="1">
        <f t="shared" si="11"/>
        <v>0</v>
      </c>
      <c r="N81" s="1">
        <f t="shared" si="12"/>
        <v>0</v>
      </c>
      <c r="O81" s="2">
        <f t="shared" si="13"/>
        <v>0</v>
      </c>
    </row>
    <row r="82" spans="1:15" s="24" customFormat="1" ht="69.75" customHeight="1" x14ac:dyDescent="0.2">
      <c r="A82" s="31">
        <v>63</v>
      </c>
      <c r="B82" s="34" t="s">
        <v>107</v>
      </c>
      <c r="C82" s="32"/>
      <c r="D82" s="35">
        <v>1</v>
      </c>
      <c r="E82" s="35" t="s">
        <v>44</v>
      </c>
      <c r="F82" s="33"/>
      <c r="G82" s="27">
        <v>0</v>
      </c>
      <c r="H82" s="1">
        <f t="shared" si="7"/>
        <v>0</v>
      </c>
      <c r="I82" s="27">
        <v>0</v>
      </c>
      <c r="J82" s="1">
        <f t="shared" si="8"/>
        <v>0</v>
      </c>
      <c r="K82" s="1">
        <f t="shared" si="9"/>
        <v>0</v>
      </c>
      <c r="L82" s="1">
        <f t="shared" si="10"/>
        <v>0</v>
      </c>
      <c r="M82" s="1">
        <f t="shared" si="11"/>
        <v>0</v>
      </c>
      <c r="N82" s="1">
        <f t="shared" si="12"/>
        <v>0</v>
      </c>
      <c r="O82" s="2">
        <f t="shared" si="13"/>
        <v>0</v>
      </c>
    </row>
    <row r="83" spans="1:15" s="24" customFormat="1" ht="85.5" x14ac:dyDescent="0.2">
      <c r="A83" s="31">
        <v>64</v>
      </c>
      <c r="B83" s="34" t="s">
        <v>108</v>
      </c>
      <c r="C83" s="32"/>
      <c r="D83" s="35">
        <v>1</v>
      </c>
      <c r="E83" s="35" t="s">
        <v>44</v>
      </c>
      <c r="F83" s="33"/>
      <c r="G83" s="27">
        <v>0</v>
      </c>
      <c r="H83" s="1">
        <f t="shared" si="7"/>
        <v>0</v>
      </c>
      <c r="I83" s="27">
        <v>0</v>
      </c>
      <c r="J83" s="1">
        <f t="shared" si="8"/>
        <v>0</v>
      </c>
      <c r="K83" s="1">
        <f t="shared" si="9"/>
        <v>0</v>
      </c>
      <c r="L83" s="1">
        <f t="shared" si="10"/>
        <v>0</v>
      </c>
      <c r="M83" s="1">
        <f t="shared" si="11"/>
        <v>0</v>
      </c>
      <c r="N83" s="1">
        <f t="shared" si="12"/>
        <v>0</v>
      </c>
      <c r="O83" s="2">
        <f t="shared" si="13"/>
        <v>0</v>
      </c>
    </row>
    <row r="84" spans="1:15" s="24" customFormat="1" ht="85.5" x14ac:dyDescent="0.2">
      <c r="A84" s="31">
        <v>65</v>
      </c>
      <c r="B84" s="34" t="s">
        <v>109</v>
      </c>
      <c r="C84" s="32"/>
      <c r="D84" s="35">
        <v>1</v>
      </c>
      <c r="E84" s="35" t="s">
        <v>44</v>
      </c>
      <c r="F84" s="33"/>
      <c r="G84" s="27">
        <v>0</v>
      </c>
      <c r="H84" s="1">
        <f t="shared" si="7"/>
        <v>0</v>
      </c>
      <c r="I84" s="27">
        <v>0</v>
      </c>
      <c r="J84" s="1">
        <f t="shared" si="8"/>
        <v>0</v>
      </c>
      <c r="K84" s="1">
        <f t="shared" si="9"/>
        <v>0</v>
      </c>
      <c r="L84" s="1">
        <f t="shared" si="10"/>
        <v>0</v>
      </c>
      <c r="M84" s="1">
        <f t="shared" si="11"/>
        <v>0</v>
      </c>
      <c r="N84" s="1">
        <f t="shared" si="12"/>
        <v>0</v>
      </c>
      <c r="O84" s="2">
        <f t="shared" si="13"/>
        <v>0</v>
      </c>
    </row>
    <row r="85" spans="1:15" s="24" customFormat="1" ht="63" customHeight="1" x14ac:dyDescent="0.2">
      <c r="A85" s="31">
        <v>66</v>
      </c>
      <c r="B85" s="34" t="s">
        <v>110</v>
      </c>
      <c r="C85" s="32"/>
      <c r="D85" s="35">
        <v>1</v>
      </c>
      <c r="E85" s="35" t="s">
        <v>44</v>
      </c>
      <c r="F85" s="33"/>
      <c r="G85" s="27">
        <v>0</v>
      </c>
      <c r="H85" s="1">
        <f t="shared" ref="H85:H121" si="14">+ROUND(F85*G85,0)</f>
        <v>0</v>
      </c>
      <c r="I85" s="27">
        <v>0</v>
      </c>
      <c r="J85" s="1">
        <f t="shared" ref="J85:J121" si="15">ROUND(F85*I85,0)</f>
        <v>0</v>
      </c>
      <c r="K85" s="1">
        <f t="shared" ref="K85:K121" si="16">ROUND(F85+H85+J85,0)</f>
        <v>0</v>
      </c>
      <c r="L85" s="1">
        <f t="shared" ref="L85:L121" si="17">ROUND(F85*D85,0)</f>
        <v>0</v>
      </c>
      <c r="M85" s="1">
        <f t="shared" ref="M85:M121" si="18">ROUND(L85*G85,0)</f>
        <v>0</v>
      </c>
      <c r="N85" s="1">
        <f t="shared" ref="N85:N121" si="19">ROUND(L85*I85,0)</f>
        <v>0</v>
      </c>
      <c r="O85" s="2">
        <f t="shared" ref="O85:O121" si="20">ROUND(L85+N85+M85,0)</f>
        <v>0</v>
      </c>
    </row>
    <row r="86" spans="1:15" s="24" customFormat="1" ht="85.5" x14ac:dyDescent="0.2">
      <c r="A86" s="31">
        <v>67</v>
      </c>
      <c r="B86" s="34" t="s">
        <v>111</v>
      </c>
      <c r="C86" s="32"/>
      <c r="D86" s="35">
        <v>1</v>
      </c>
      <c r="E86" s="35" t="s">
        <v>44</v>
      </c>
      <c r="F86" s="33"/>
      <c r="G86" s="27">
        <v>0</v>
      </c>
      <c r="H86" s="1">
        <f t="shared" si="14"/>
        <v>0</v>
      </c>
      <c r="I86" s="27">
        <v>0</v>
      </c>
      <c r="J86" s="1">
        <f t="shared" si="15"/>
        <v>0</v>
      </c>
      <c r="K86" s="1">
        <f t="shared" si="16"/>
        <v>0</v>
      </c>
      <c r="L86" s="1">
        <f t="shared" si="17"/>
        <v>0</v>
      </c>
      <c r="M86" s="1">
        <f t="shared" si="18"/>
        <v>0</v>
      </c>
      <c r="N86" s="1">
        <f t="shared" si="19"/>
        <v>0</v>
      </c>
      <c r="O86" s="2">
        <f t="shared" si="20"/>
        <v>0</v>
      </c>
    </row>
    <row r="87" spans="1:15" s="24" customFormat="1" ht="85.5" x14ac:dyDescent="0.2">
      <c r="A87" s="31">
        <v>68</v>
      </c>
      <c r="B87" s="34" t="s">
        <v>112</v>
      </c>
      <c r="C87" s="32"/>
      <c r="D87" s="35">
        <v>1</v>
      </c>
      <c r="E87" s="35" t="s">
        <v>44</v>
      </c>
      <c r="F87" s="33"/>
      <c r="G87" s="27">
        <v>0</v>
      </c>
      <c r="H87" s="1">
        <f t="shared" si="14"/>
        <v>0</v>
      </c>
      <c r="I87" s="27">
        <v>0</v>
      </c>
      <c r="J87" s="1">
        <f t="shared" si="15"/>
        <v>0</v>
      </c>
      <c r="K87" s="1">
        <f t="shared" si="16"/>
        <v>0</v>
      </c>
      <c r="L87" s="1">
        <f t="shared" si="17"/>
        <v>0</v>
      </c>
      <c r="M87" s="1">
        <f t="shared" si="18"/>
        <v>0</v>
      </c>
      <c r="N87" s="1">
        <f t="shared" si="19"/>
        <v>0</v>
      </c>
      <c r="O87" s="2">
        <f t="shared" si="20"/>
        <v>0</v>
      </c>
    </row>
    <row r="88" spans="1:15" s="24" customFormat="1" ht="85.5" x14ac:dyDescent="0.2">
      <c r="A88" s="31">
        <v>69</v>
      </c>
      <c r="B88" s="34" t="s">
        <v>113</v>
      </c>
      <c r="C88" s="32"/>
      <c r="D88" s="35">
        <v>1</v>
      </c>
      <c r="E88" s="35" t="s">
        <v>44</v>
      </c>
      <c r="F88" s="33"/>
      <c r="G88" s="27">
        <v>0</v>
      </c>
      <c r="H88" s="1">
        <f t="shared" si="14"/>
        <v>0</v>
      </c>
      <c r="I88" s="27">
        <v>0</v>
      </c>
      <c r="J88" s="1">
        <f t="shared" si="15"/>
        <v>0</v>
      </c>
      <c r="K88" s="1">
        <f t="shared" si="16"/>
        <v>0</v>
      </c>
      <c r="L88" s="1">
        <f t="shared" si="17"/>
        <v>0</v>
      </c>
      <c r="M88" s="1">
        <f t="shared" si="18"/>
        <v>0</v>
      </c>
      <c r="N88" s="1">
        <f t="shared" si="19"/>
        <v>0</v>
      </c>
      <c r="O88" s="2">
        <f t="shared" si="20"/>
        <v>0</v>
      </c>
    </row>
    <row r="89" spans="1:15" s="24" customFormat="1" ht="85.5" x14ac:dyDescent="0.2">
      <c r="A89" s="31">
        <v>70</v>
      </c>
      <c r="B89" s="34" t="s">
        <v>114</v>
      </c>
      <c r="C89" s="32"/>
      <c r="D89" s="35">
        <v>1</v>
      </c>
      <c r="E89" s="35" t="s">
        <v>44</v>
      </c>
      <c r="F89" s="33"/>
      <c r="G89" s="27">
        <v>0</v>
      </c>
      <c r="H89" s="1">
        <f t="shared" si="14"/>
        <v>0</v>
      </c>
      <c r="I89" s="27">
        <v>0</v>
      </c>
      <c r="J89" s="1">
        <f t="shared" si="15"/>
        <v>0</v>
      </c>
      <c r="K89" s="1">
        <f t="shared" si="16"/>
        <v>0</v>
      </c>
      <c r="L89" s="1">
        <f t="shared" si="17"/>
        <v>0</v>
      </c>
      <c r="M89" s="1">
        <f t="shared" si="18"/>
        <v>0</v>
      </c>
      <c r="N89" s="1">
        <f t="shared" si="19"/>
        <v>0</v>
      </c>
      <c r="O89" s="2">
        <f t="shared" si="20"/>
        <v>0</v>
      </c>
    </row>
    <row r="90" spans="1:15" s="24" customFormat="1" ht="85.5" x14ac:dyDescent="0.2">
      <c r="A90" s="31">
        <v>71</v>
      </c>
      <c r="B90" s="34" t="s">
        <v>115</v>
      </c>
      <c r="C90" s="32"/>
      <c r="D90" s="35">
        <v>1</v>
      </c>
      <c r="E90" s="35" t="s">
        <v>44</v>
      </c>
      <c r="F90" s="33"/>
      <c r="G90" s="27">
        <v>0</v>
      </c>
      <c r="H90" s="1">
        <f t="shared" si="14"/>
        <v>0</v>
      </c>
      <c r="I90" s="27">
        <v>0</v>
      </c>
      <c r="J90" s="1">
        <f t="shared" si="15"/>
        <v>0</v>
      </c>
      <c r="K90" s="1">
        <f t="shared" si="16"/>
        <v>0</v>
      </c>
      <c r="L90" s="1">
        <f t="shared" si="17"/>
        <v>0</v>
      </c>
      <c r="M90" s="1">
        <f t="shared" si="18"/>
        <v>0</v>
      </c>
      <c r="N90" s="1">
        <f t="shared" si="19"/>
        <v>0</v>
      </c>
      <c r="O90" s="2">
        <f t="shared" si="20"/>
        <v>0</v>
      </c>
    </row>
    <row r="91" spans="1:15" s="24" customFormat="1" ht="85.5" x14ac:dyDescent="0.2">
      <c r="A91" s="31">
        <v>72</v>
      </c>
      <c r="B91" s="34" t="s">
        <v>116</v>
      </c>
      <c r="C91" s="32"/>
      <c r="D91" s="35">
        <v>1</v>
      </c>
      <c r="E91" s="35" t="s">
        <v>44</v>
      </c>
      <c r="F91" s="33"/>
      <c r="G91" s="27">
        <v>0</v>
      </c>
      <c r="H91" s="1">
        <f t="shared" si="14"/>
        <v>0</v>
      </c>
      <c r="I91" s="27">
        <v>0</v>
      </c>
      <c r="J91" s="1">
        <f t="shared" si="15"/>
        <v>0</v>
      </c>
      <c r="K91" s="1">
        <f t="shared" si="16"/>
        <v>0</v>
      </c>
      <c r="L91" s="1">
        <f t="shared" si="17"/>
        <v>0</v>
      </c>
      <c r="M91" s="1">
        <f t="shared" si="18"/>
        <v>0</v>
      </c>
      <c r="N91" s="1">
        <f t="shared" si="19"/>
        <v>0</v>
      </c>
      <c r="O91" s="2">
        <f t="shared" si="20"/>
        <v>0</v>
      </c>
    </row>
    <row r="92" spans="1:15" s="24" customFormat="1" ht="85.5" x14ac:dyDescent="0.2">
      <c r="A92" s="31">
        <v>73</v>
      </c>
      <c r="B92" s="34" t="s">
        <v>117</v>
      </c>
      <c r="C92" s="32"/>
      <c r="D92" s="35">
        <v>1</v>
      </c>
      <c r="E92" s="35" t="s">
        <v>44</v>
      </c>
      <c r="F92" s="33"/>
      <c r="G92" s="27">
        <v>0</v>
      </c>
      <c r="H92" s="1">
        <f t="shared" si="14"/>
        <v>0</v>
      </c>
      <c r="I92" s="27">
        <v>0</v>
      </c>
      <c r="J92" s="1">
        <f t="shared" si="15"/>
        <v>0</v>
      </c>
      <c r="K92" s="1">
        <f t="shared" si="16"/>
        <v>0</v>
      </c>
      <c r="L92" s="1">
        <f t="shared" si="17"/>
        <v>0</v>
      </c>
      <c r="M92" s="1">
        <f t="shared" si="18"/>
        <v>0</v>
      </c>
      <c r="N92" s="1">
        <f t="shared" si="19"/>
        <v>0</v>
      </c>
      <c r="O92" s="2">
        <f t="shared" si="20"/>
        <v>0</v>
      </c>
    </row>
    <row r="93" spans="1:15" s="24" customFormat="1" ht="85.5" x14ac:dyDescent="0.2">
      <c r="A93" s="31">
        <v>74</v>
      </c>
      <c r="B93" s="34" t="s">
        <v>118</v>
      </c>
      <c r="C93" s="32"/>
      <c r="D93" s="35">
        <v>1</v>
      </c>
      <c r="E93" s="35" t="s">
        <v>44</v>
      </c>
      <c r="F93" s="33"/>
      <c r="G93" s="27">
        <v>0</v>
      </c>
      <c r="H93" s="1">
        <f t="shared" si="14"/>
        <v>0</v>
      </c>
      <c r="I93" s="27">
        <v>0</v>
      </c>
      <c r="J93" s="1">
        <f t="shared" si="15"/>
        <v>0</v>
      </c>
      <c r="K93" s="1">
        <f t="shared" si="16"/>
        <v>0</v>
      </c>
      <c r="L93" s="1">
        <f t="shared" si="17"/>
        <v>0</v>
      </c>
      <c r="M93" s="1">
        <f t="shared" si="18"/>
        <v>0</v>
      </c>
      <c r="N93" s="1">
        <f t="shared" si="19"/>
        <v>0</v>
      </c>
      <c r="O93" s="2">
        <f t="shared" si="20"/>
        <v>0</v>
      </c>
    </row>
    <row r="94" spans="1:15" s="24" customFormat="1" ht="85.5" x14ac:dyDescent="0.2">
      <c r="A94" s="31">
        <v>75</v>
      </c>
      <c r="B94" s="34" t="s">
        <v>119</v>
      </c>
      <c r="C94" s="32"/>
      <c r="D94" s="35">
        <v>1</v>
      </c>
      <c r="E94" s="35" t="s">
        <v>44</v>
      </c>
      <c r="F94" s="33"/>
      <c r="G94" s="27">
        <v>0</v>
      </c>
      <c r="H94" s="1">
        <f t="shared" si="14"/>
        <v>0</v>
      </c>
      <c r="I94" s="27">
        <v>0</v>
      </c>
      <c r="J94" s="1">
        <f t="shared" si="15"/>
        <v>0</v>
      </c>
      <c r="K94" s="1">
        <f t="shared" si="16"/>
        <v>0</v>
      </c>
      <c r="L94" s="1">
        <f t="shared" si="17"/>
        <v>0</v>
      </c>
      <c r="M94" s="1">
        <f t="shared" si="18"/>
        <v>0</v>
      </c>
      <c r="N94" s="1">
        <f t="shared" si="19"/>
        <v>0</v>
      </c>
      <c r="O94" s="2">
        <f t="shared" si="20"/>
        <v>0</v>
      </c>
    </row>
    <row r="95" spans="1:15" s="24" customFormat="1" ht="85.5" x14ac:dyDescent="0.2">
      <c r="A95" s="31">
        <v>76</v>
      </c>
      <c r="B95" s="34" t="s">
        <v>120</v>
      </c>
      <c r="C95" s="32"/>
      <c r="D95" s="35">
        <v>1</v>
      </c>
      <c r="E95" s="35" t="s">
        <v>44</v>
      </c>
      <c r="F95" s="33"/>
      <c r="G95" s="27">
        <v>0</v>
      </c>
      <c r="H95" s="1">
        <f t="shared" si="14"/>
        <v>0</v>
      </c>
      <c r="I95" s="27">
        <v>0</v>
      </c>
      <c r="J95" s="1">
        <f t="shared" si="15"/>
        <v>0</v>
      </c>
      <c r="K95" s="1">
        <f t="shared" si="16"/>
        <v>0</v>
      </c>
      <c r="L95" s="1">
        <f t="shared" si="17"/>
        <v>0</v>
      </c>
      <c r="M95" s="1">
        <f t="shared" si="18"/>
        <v>0</v>
      </c>
      <c r="N95" s="1">
        <f t="shared" si="19"/>
        <v>0</v>
      </c>
      <c r="O95" s="2">
        <f t="shared" si="20"/>
        <v>0</v>
      </c>
    </row>
    <row r="96" spans="1:15" s="24" customFormat="1" ht="85.5" x14ac:dyDescent="0.2">
      <c r="A96" s="31">
        <v>77</v>
      </c>
      <c r="B96" s="34" t="s">
        <v>121</v>
      </c>
      <c r="C96" s="32"/>
      <c r="D96" s="35">
        <v>1</v>
      </c>
      <c r="E96" s="35" t="s">
        <v>44</v>
      </c>
      <c r="F96" s="33"/>
      <c r="G96" s="27">
        <v>0</v>
      </c>
      <c r="H96" s="1">
        <f t="shared" si="14"/>
        <v>0</v>
      </c>
      <c r="I96" s="27">
        <v>0</v>
      </c>
      <c r="J96" s="1">
        <f t="shared" si="15"/>
        <v>0</v>
      </c>
      <c r="K96" s="1">
        <f t="shared" si="16"/>
        <v>0</v>
      </c>
      <c r="L96" s="1">
        <f t="shared" si="17"/>
        <v>0</v>
      </c>
      <c r="M96" s="1">
        <f t="shared" si="18"/>
        <v>0</v>
      </c>
      <c r="N96" s="1">
        <f t="shared" si="19"/>
        <v>0</v>
      </c>
      <c r="O96" s="2">
        <f t="shared" si="20"/>
        <v>0</v>
      </c>
    </row>
    <row r="97" spans="1:15" s="24" customFormat="1" ht="71.25" x14ac:dyDescent="0.2">
      <c r="A97" s="31">
        <v>78</v>
      </c>
      <c r="B97" s="34" t="s">
        <v>122</v>
      </c>
      <c r="C97" s="32"/>
      <c r="D97" s="35">
        <v>1</v>
      </c>
      <c r="E97" s="35" t="s">
        <v>44</v>
      </c>
      <c r="F97" s="33"/>
      <c r="G97" s="27">
        <v>0</v>
      </c>
      <c r="H97" s="1">
        <f t="shared" si="14"/>
        <v>0</v>
      </c>
      <c r="I97" s="27">
        <v>0</v>
      </c>
      <c r="J97" s="1">
        <f t="shared" si="15"/>
        <v>0</v>
      </c>
      <c r="K97" s="1">
        <f t="shared" si="16"/>
        <v>0</v>
      </c>
      <c r="L97" s="1">
        <f t="shared" si="17"/>
        <v>0</v>
      </c>
      <c r="M97" s="1">
        <f t="shared" si="18"/>
        <v>0</v>
      </c>
      <c r="N97" s="1">
        <f t="shared" si="19"/>
        <v>0</v>
      </c>
      <c r="O97" s="2">
        <f t="shared" si="20"/>
        <v>0</v>
      </c>
    </row>
    <row r="98" spans="1:15" s="24" customFormat="1" ht="85.5" x14ac:dyDescent="0.2">
      <c r="A98" s="31">
        <v>79</v>
      </c>
      <c r="B98" s="34" t="s">
        <v>123</v>
      </c>
      <c r="C98" s="32"/>
      <c r="D98" s="35">
        <v>1</v>
      </c>
      <c r="E98" s="35" t="s">
        <v>44</v>
      </c>
      <c r="F98" s="33"/>
      <c r="G98" s="27">
        <v>0</v>
      </c>
      <c r="H98" s="1">
        <f t="shared" si="14"/>
        <v>0</v>
      </c>
      <c r="I98" s="27">
        <v>0</v>
      </c>
      <c r="J98" s="1">
        <f t="shared" si="15"/>
        <v>0</v>
      </c>
      <c r="K98" s="1">
        <f t="shared" si="16"/>
        <v>0</v>
      </c>
      <c r="L98" s="1">
        <f t="shared" si="17"/>
        <v>0</v>
      </c>
      <c r="M98" s="1">
        <f t="shared" si="18"/>
        <v>0</v>
      </c>
      <c r="N98" s="1">
        <f t="shared" si="19"/>
        <v>0</v>
      </c>
      <c r="O98" s="2">
        <f t="shared" si="20"/>
        <v>0</v>
      </c>
    </row>
    <row r="99" spans="1:15" s="24" customFormat="1" ht="85.5" x14ac:dyDescent="0.2">
      <c r="A99" s="31">
        <v>80</v>
      </c>
      <c r="B99" s="34" t="s">
        <v>124</v>
      </c>
      <c r="C99" s="32"/>
      <c r="D99" s="35">
        <v>1</v>
      </c>
      <c r="E99" s="35" t="s">
        <v>44</v>
      </c>
      <c r="F99" s="33"/>
      <c r="G99" s="27">
        <v>0</v>
      </c>
      <c r="H99" s="1">
        <f t="shared" si="14"/>
        <v>0</v>
      </c>
      <c r="I99" s="27">
        <v>0</v>
      </c>
      <c r="J99" s="1">
        <f t="shared" si="15"/>
        <v>0</v>
      </c>
      <c r="K99" s="1">
        <f t="shared" si="16"/>
        <v>0</v>
      </c>
      <c r="L99" s="1">
        <f t="shared" si="17"/>
        <v>0</v>
      </c>
      <c r="M99" s="1">
        <f t="shared" si="18"/>
        <v>0</v>
      </c>
      <c r="N99" s="1">
        <f t="shared" si="19"/>
        <v>0</v>
      </c>
      <c r="O99" s="2">
        <f t="shared" si="20"/>
        <v>0</v>
      </c>
    </row>
    <row r="100" spans="1:15" s="24" customFormat="1" ht="85.5" x14ac:dyDescent="0.2">
      <c r="A100" s="31">
        <v>81</v>
      </c>
      <c r="B100" s="34" t="s">
        <v>125</v>
      </c>
      <c r="C100" s="32"/>
      <c r="D100" s="35">
        <v>1</v>
      </c>
      <c r="E100" s="35" t="s">
        <v>44</v>
      </c>
      <c r="F100" s="33"/>
      <c r="G100" s="27">
        <v>0</v>
      </c>
      <c r="H100" s="1">
        <f t="shared" si="14"/>
        <v>0</v>
      </c>
      <c r="I100" s="27">
        <v>0</v>
      </c>
      <c r="J100" s="1">
        <f t="shared" si="15"/>
        <v>0</v>
      </c>
      <c r="K100" s="1">
        <f t="shared" si="16"/>
        <v>0</v>
      </c>
      <c r="L100" s="1">
        <f t="shared" si="17"/>
        <v>0</v>
      </c>
      <c r="M100" s="1">
        <f t="shared" si="18"/>
        <v>0</v>
      </c>
      <c r="N100" s="1">
        <f t="shared" si="19"/>
        <v>0</v>
      </c>
      <c r="O100" s="2">
        <f t="shared" si="20"/>
        <v>0</v>
      </c>
    </row>
    <row r="101" spans="1:15" s="24" customFormat="1" ht="85.5" x14ac:dyDescent="0.2">
      <c r="A101" s="31">
        <v>82</v>
      </c>
      <c r="B101" s="34" t="s">
        <v>126</v>
      </c>
      <c r="C101" s="32"/>
      <c r="D101" s="35">
        <v>1</v>
      </c>
      <c r="E101" s="35" t="s">
        <v>44</v>
      </c>
      <c r="F101" s="33"/>
      <c r="G101" s="27">
        <v>0</v>
      </c>
      <c r="H101" s="1">
        <f t="shared" si="14"/>
        <v>0</v>
      </c>
      <c r="I101" s="27">
        <v>0</v>
      </c>
      <c r="J101" s="1">
        <f t="shared" si="15"/>
        <v>0</v>
      </c>
      <c r="K101" s="1">
        <f t="shared" si="16"/>
        <v>0</v>
      </c>
      <c r="L101" s="1">
        <f t="shared" si="17"/>
        <v>0</v>
      </c>
      <c r="M101" s="1">
        <f t="shared" si="18"/>
        <v>0</v>
      </c>
      <c r="N101" s="1">
        <f t="shared" si="19"/>
        <v>0</v>
      </c>
      <c r="O101" s="2">
        <f t="shared" si="20"/>
        <v>0</v>
      </c>
    </row>
    <row r="102" spans="1:15" s="24" customFormat="1" ht="42.75" x14ac:dyDescent="0.2">
      <c r="A102" s="31">
        <v>83</v>
      </c>
      <c r="B102" s="34" t="s">
        <v>127</v>
      </c>
      <c r="C102" s="32"/>
      <c r="D102" s="35">
        <v>1</v>
      </c>
      <c r="E102" s="35" t="s">
        <v>44</v>
      </c>
      <c r="F102" s="33"/>
      <c r="G102" s="27">
        <v>0</v>
      </c>
      <c r="H102" s="1">
        <f t="shared" si="14"/>
        <v>0</v>
      </c>
      <c r="I102" s="27">
        <v>0</v>
      </c>
      <c r="J102" s="1">
        <f t="shared" si="15"/>
        <v>0</v>
      </c>
      <c r="K102" s="1">
        <f t="shared" si="16"/>
        <v>0</v>
      </c>
      <c r="L102" s="1">
        <f t="shared" si="17"/>
        <v>0</v>
      </c>
      <c r="M102" s="1">
        <f t="shared" si="18"/>
        <v>0</v>
      </c>
      <c r="N102" s="1">
        <f t="shared" si="19"/>
        <v>0</v>
      </c>
      <c r="O102" s="2">
        <f t="shared" si="20"/>
        <v>0</v>
      </c>
    </row>
    <row r="103" spans="1:15" s="24" customFormat="1" ht="85.5" x14ac:dyDescent="0.2">
      <c r="A103" s="31">
        <v>84</v>
      </c>
      <c r="B103" s="34" t="s">
        <v>128</v>
      </c>
      <c r="C103" s="32"/>
      <c r="D103" s="35">
        <v>1</v>
      </c>
      <c r="E103" s="35" t="s">
        <v>44</v>
      </c>
      <c r="F103" s="33"/>
      <c r="G103" s="27">
        <v>0</v>
      </c>
      <c r="H103" s="1">
        <f t="shared" si="14"/>
        <v>0</v>
      </c>
      <c r="I103" s="27">
        <v>0</v>
      </c>
      <c r="J103" s="1">
        <f t="shared" si="15"/>
        <v>0</v>
      </c>
      <c r="K103" s="1">
        <f t="shared" si="16"/>
        <v>0</v>
      </c>
      <c r="L103" s="1">
        <f t="shared" si="17"/>
        <v>0</v>
      </c>
      <c r="M103" s="1">
        <f t="shared" si="18"/>
        <v>0</v>
      </c>
      <c r="N103" s="1">
        <f t="shared" si="19"/>
        <v>0</v>
      </c>
      <c r="O103" s="2">
        <f t="shared" si="20"/>
        <v>0</v>
      </c>
    </row>
    <row r="104" spans="1:15" s="24" customFormat="1" ht="42.75" x14ac:dyDescent="0.2">
      <c r="A104" s="31">
        <v>85</v>
      </c>
      <c r="B104" s="34" t="s">
        <v>129</v>
      </c>
      <c r="C104" s="32"/>
      <c r="D104" s="35">
        <v>1</v>
      </c>
      <c r="E104" s="35" t="s">
        <v>44</v>
      </c>
      <c r="F104" s="33"/>
      <c r="G104" s="27">
        <v>0</v>
      </c>
      <c r="H104" s="1">
        <f t="shared" si="14"/>
        <v>0</v>
      </c>
      <c r="I104" s="27">
        <v>0</v>
      </c>
      <c r="J104" s="1">
        <f t="shared" si="15"/>
        <v>0</v>
      </c>
      <c r="K104" s="1">
        <f t="shared" si="16"/>
        <v>0</v>
      </c>
      <c r="L104" s="1">
        <f t="shared" si="17"/>
        <v>0</v>
      </c>
      <c r="M104" s="1">
        <f t="shared" si="18"/>
        <v>0</v>
      </c>
      <c r="N104" s="1">
        <f t="shared" si="19"/>
        <v>0</v>
      </c>
      <c r="O104" s="2">
        <f t="shared" si="20"/>
        <v>0</v>
      </c>
    </row>
    <row r="105" spans="1:15" s="24" customFormat="1" ht="42.75" x14ac:dyDescent="0.2">
      <c r="A105" s="31">
        <v>86</v>
      </c>
      <c r="B105" s="34" t="s">
        <v>130</v>
      </c>
      <c r="C105" s="32"/>
      <c r="D105" s="35">
        <v>1</v>
      </c>
      <c r="E105" s="35" t="s">
        <v>44</v>
      </c>
      <c r="F105" s="33"/>
      <c r="G105" s="27">
        <v>0</v>
      </c>
      <c r="H105" s="1">
        <f t="shared" si="14"/>
        <v>0</v>
      </c>
      <c r="I105" s="27">
        <v>0</v>
      </c>
      <c r="J105" s="1">
        <f t="shared" si="15"/>
        <v>0</v>
      </c>
      <c r="K105" s="1">
        <f t="shared" si="16"/>
        <v>0</v>
      </c>
      <c r="L105" s="1">
        <f t="shared" si="17"/>
        <v>0</v>
      </c>
      <c r="M105" s="1">
        <f t="shared" si="18"/>
        <v>0</v>
      </c>
      <c r="N105" s="1">
        <f t="shared" si="19"/>
        <v>0</v>
      </c>
      <c r="O105" s="2">
        <f t="shared" si="20"/>
        <v>0</v>
      </c>
    </row>
    <row r="106" spans="1:15" s="24" customFormat="1" ht="42.75" x14ac:dyDescent="0.2">
      <c r="A106" s="31">
        <v>87</v>
      </c>
      <c r="B106" s="34" t="s">
        <v>131</v>
      </c>
      <c r="C106" s="32"/>
      <c r="D106" s="35">
        <v>1</v>
      </c>
      <c r="E106" s="35" t="s">
        <v>44</v>
      </c>
      <c r="F106" s="33"/>
      <c r="G106" s="27">
        <v>0</v>
      </c>
      <c r="H106" s="1">
        <f t="shared" si="14"/>
        <v>0</v>
      </c>
      <c r="I106" s="27">
        <v>0</v>
      </c>
      <c r="J106" s="1">
        <f t="shared" si="15"/>
        <v>0</v>
      </c>
      <c r="K106" s="1">
        <f t="shared" si="16"/>
        <v>0</v>
      </c>
      <c r="L106" s="1">
        <f t="shared" si="17"/>
        <v>0</v>
      </c>
      <c r="M106" s="1">
        <f t="shared" si="18"/>
        <v>0</v>
      </c>
      <c r="N106" s="1">
        <f t="shared" si="19"/>
        <v>0</v>
      </c>
      <c r="O106" s="2">
        <f t="shared" si="20"/>
        <v>0</v>
      </c>
    </row>
    <row r="107" spans="1:15" s="24" customFormat="1" ht="42.75" x14ac:dyDescent="0.2">
      <c r="A107" s="31">
        <v>88</v>
      </c>
      <c r="B107" s="34" t="s">
        <v>132</v>
      </c>
      <c r="C107" s="32"/>
      <c r="D107" s="35">
        <v>1</v>
      </c>
      <c r="E107" s="35" t="s">
        <v>44</v>
      </c>
      <c r="F107" s="33"/>
      <c r="G107" s="27">
        <v>0</v>
      </c>
      <c r="H107" s="1">
        <f t="shared" si="14"/>
        <v>0</v>
      </c>
      <c r="I107" s="27">
        <v>0</v>
      </c>
      <c r="J107" s="1">
        <f t="shared" si="15"/>
        <v>0</v>
      </c>
      <c r="K107" s="1">
        <f t="shared" si="16"/>
        <v>0</v>
      </c>
      <c r="L107" s="1">
        <f t="shared" si="17"/>
        <v>0</v>
      </c>
      <c r="M107" s="1">
        <f t="shared" si="18"/>
        <v>0</v>
      </c>
      <c r="N107" s="1">
        <f t="shared" si="19"/>
        <v>0</v>
      </c>
      <c r="O107" s="2">
        <f t="shared" si="20"/>
        <v>0</v>
      </c>
    </row>
    <row r="108" spans="1:15" s="24" customFormat="1" ht="42.75" x14ac:dyDescent="0.2">
      <c r="A108" s="31">
        <v>89</v>
      </c>
      <c r="B108" s="34" t="s">
        <v>133</v>
      </c>
      <c r="C108" s="32"/>
      <c r="D108" s="35">
        <v>1</v>
      </c>
      <c r="E108" s="35" t="s">
        <v>44</v>
      </c>
      <c r="F108" s="33"/>
      <c r="G108" s="27">
        <v>0</v>
      </c>
      <c r="H108" s="1">
        <f t="shared" si="14"/>
        <v>0</v>
      </c>
      <c r="I108" s="27">
        <v>0</v>
      </c>
      <c r="J108" s="1">
        <f t="shared" si="15"/>
        <v>0</v>
      </c>
      <c r="K108" s="1">
        <f t="shared" si="16"/>
        <v>0</v>
      </c>
      <c r="L108" s="1">
        <f t="shared" si="17"/>
        <v>0</v>
      </c>
      <c r="M108" s="1">
        <f t="shared" si="18"/>
        <v>0</v>
      </c>
      <c r="N108" s="1">
        <f t="shared" si="19"/>
        <v>0</v>
      </c>
      <c r="O108" s="2">
        <f t="shared" si="20"/>
        <v>0</v>
      </c>
    </row>
    <row r="109" spans="1:15" s="24" customFormat="1" ht="42.75" x14ac:dyDescent="0.2">
      <c r="A109" s="31">
        <v>90</v>
      </c>
      <c r="B109" s="34" t="s">
        <v>134</v>
      </c>
      <c r="C109" s="32"/>
      <c r="D109" s="35">
        <v>1</v>
      </c>
      <c r="E109" s="35" t="s">
        <v>44</v>
      </c>
      <c r="F109" s="33"/>
      <c r="G109" s="27">
        <v>0</v>
      </c>
      <c r="H109" s="1">
        <f t="shared" si="14"/>
        <v>0</v>
      </c>
      <c r="I109" s="27">
        <v>0</v>
      </c>
      <c r="J109" s="1">
        <f t="shared" si="15"/>
        <v>0</v>
      </c>
      <c r="K109" s="1">
        <f t="shared" si="16"/>
        <v>0</v>
      </c>
      <c r="L109" s="1">
        <f t="shared" si="17"/>
        <v>0</v>
      </c>
      <c r="M109" s="1">
        <f t="shared" si="18"/>
        <v>0</v>
      </c>
      <c r="N109" s="1">
        <f t="shared" si="19"/>
        <v>0</v>
      </c>
      <c r="O109" s="2">
        <f t="shared" si="20"/>
        <v>0</v>
      </c>
    </row>
    <row r="110" spans="1:15" s="24" customFormat="1" ht="85.5" x14ac:dyDescent="0.2">
      <c r="A110" s="31">
        <v>91</v>
      </c>
      <c r="B110" s="34" t="s">
        <v>135</v>
      </c>
      <c r="C110" s="32"/>
      <c r="D110" s="35">
        <v>1</v>
      </c>
      <c r="E110" s="35" t="s">
        <v>44</v>
      </c>
      <c r="F110" s="33"/>
      <c r="G110" s="27">
        <v>0</v>
      </c>
      <c r="H110" s="1">
        <f t="shared" si="14"/>
        <v>0</v>
      </c>
      <c r="I110" s="27">
        <v>0</v>
      </c>
      <c r="J110" s="1">
        <f t="shared" si="15"/>
        <v>0</v>
      </c>
      <c r="K110" s="1">
        <f t="shared" si="16"/>
        <v>0</v>
      </c>
      <c r="L110" s="1">
        <f t="shared" si="17"/>
        <v>0</v>
      </c>
      <c r="M110" s="1">
        <f t="shared" si="18"/>
        <v>0</v>
      </c>
      <c r="N110" s="1">
        <f t="shared" si="19"/>
        <v>0</v>
      </c>
      <c r="O110" s="2">
        <f t="shared" si="20"/>
        <v>0</v>
      </c>
    </row>
    <row r="111" spans="1:15" s="24" customFormat="1" ht="156.75" x14ac:dyDescent="0.2">
      <c r="A111" s="31">
        <v>92</v>
      </c>
      <c r="B111" s="34" t="s">
        <v>136</v>
      </c>
      <c r="C111" s="32"/>
      <c r="D111" s="35">
        <v>6</v>
      </c>
      <c r="E111" s="35" t="s">
        <v>44</v>
      </c>
      <c r="F111" s="33"/>
      <c r="G111" s="27">
        <v>0</v>
      </c>
      <c r="H111" s="1">
        <f t="shared" si="14"/>
        <v>0</v>
      </c>
      <c r="I111" s="27">
        <v>0</v>
      </c>
      <c r="J111" s="1">
        <f t="shared" si="15"/>
        <v>0</v>
      </c>
      <c r="K111" s="1">
        <f t="shared" si="16"/>
        <v>0</v>
      </c>
      <c r="L111" s="1">
        <f t="shared" si="17"/>
        <v>0</v>
      </c>
      <c r="M111" s="1">
        <f t="shared" si="18"/>
        <v>0</v>
      </c>
      <c r="N111" s="1">
        <f t="shared" si="19"/>
        <v>0</v>
      </c>
      <c r="O111" s="2">
        <f t="shared" si="20"/>
        <v>0</v>
      </c>
    </row>
    <row r="112" spans="1:15" s="24" customFormat="1" ht="128.25" x14ac:dyDescent="0.2">
      <c r="A112" s="31">
        <v>93</v>
      </c>
      <c r="B112" s="34" t="s">
        <v>137</v>
      </c>
      <c r="C112" s="32"/>
      <c r="D112" s="35">
        <v>1</v>
      </c>
      <c r="E112" s="35" t="s">
        <v>44</v>
      </c>
      <c r="F112" s="33"/>
      <c r="G112" s="27">
        <v>0</v>
      </c>
      <c r="H112" s="1">
        <f t="shared" si="14"/>
        <v>0</v>
      </c>
      <c r="I112" s="27">
        <v>0</v>
      </c>
      <c r="J112" s="1">
        <f t="shared" si="15"/>
        <v>0</v>
      </c>
      <c r="K112" s="1">
        <f t="shared" si="16"/>
        <v>0</v>
      </c>
      <c r="L112" s="1">
        <f t="shared" si="17"/>
        <v>0</v>
      </c>
      <c r="M112" s="1">
        <f t="shared" si="18"/>
        <v>0</v>
      </c>
      <c r="N112" s="1">
        <f t="shared" si="19"/>
        <v>0</v>
      </c>
      <c r="O112" s="2">
        <f t="shared" si="20"/>
        <v>0</v>
      </c>
    </row>
    <row r="113" spans="1:15" s="24" customFormat="1" ht="285" x14ac:dyDescent="0.2">
      <c r="A113" s="31">
        <v>94</v>
      </c>
      <c r="B113" s="34" t="s">
        <v>138</v>
      </c>
      <c r="C113" s="32"/>
      <c r="D113" s="35">
        <v>18</v>
      </c>
      <c r="E113" s="35" t="s">
        <v>44</v>
      </c>
      <c r="F113" s="33"/>
      <c r="G113" s="27">
        <v>0</v>
      </c>
      <c r="H113" s="1">
        <f t="shared" si="14"/>
        <v>0</v>
      </c>
      <c r="I113" s="27">
        <v>0</v>
      </c>
      <c r="J113" s="1">
        <f t="shared" si="15"/>
        <v>0</v>
      </c>
      <c r="K113" s="1">
        <f t="shared" si="16"/>
        <v>0</v>
      </c>
      <c r="L113" s="1">
        <f t="shared" si="17"/>
        <v>0</v>
      </c>
      <c r="M113" s="1">
        <f t="shared" si="18"/>
        <v>0</v>
      </c>
      <c r="N113" s="1">
        <f t="shared" si="19"/>
        <v>0</v>
      </c>
      <c r="O113" s="2">
        <f t="shared" si="20"/>
        <v>0</v>
      </c>
    </row>
    <row r="114" spans="1:15" s="24" customFormat="1" ht="299.25" x14ac:dyDescent="0.2">
      <c r="A114" s="31">
        <v>95</v>
      </c>
      <c r="B114" s="34" t="s">
        <v>139</v>
      </c>
      <c r="C114" s="32"/>
      <c r="D114" s="35">
        <v>19</v>
      </c>
      <c r="E114" s="35" t="s">
        <v>44</v>
      </c>
      <c r="F114" s="33"/>
      <c r="G114" s="27">
        <v>0</v>
      </c>
      <c r="H114" s="1">
        <f t="shared" si="14"/>
        <v>0</v>
      </c>
      <c r="I114" s="27">
        <v>0</v>
      </c>
      <c r="J114" s="1">
        <f t="shared" si="15"/>
        <v>0</v>
      </c>
      <c r="K114" s="1">
        <f t="shared" si="16"/>
        <v>0</v>
      </c>
      <c r="L114" s="1">
        <f t="shared" si="17"/>
        <v>0</v>
      </c>
      <c r="M114" s="1">
        <f t="shared" si="18"/>
        <v>0</v>
      </c>
      <c r="N114" s="1">
        <f t="shared" si="19"/>
        <v>0</v>
      </c>
      <c r="O114" s="2">
        <f t="shared" si="20"/>
        <v>0</v>
      </c>
    </row>
    <row r="115" spans="1:15" s="24" customFormat="1" ht="267" customHeight="1" x14ac:dyDescent="0.2">
      <c r="A115" s="31">
        <v>96</v>
      </c>
      <c r="B115" s="34" t="s">
        <v>140</v>
      </c>
      <c r="C115" s="32"/>
      <c r="D115" s="35">
        <v>15</v>
      </c>
      <c r="E115" s="35" t="s">
        <v>44</v>
      </c>
      <c r="F115" s="33"/>
      <c r="G115" s="27">
        <v>0</v>
      </c>
      <c r="H115" s="1">
        <f t="shared" si="14"/>
        <v>0</v>
      </c>
      <c r="I115" s="27">
        <v>0</v>
      </c>
      <c r="J115" s="1">
        <f t="shared" si="15"/>
        <v>0</v>
      </c>
      <c r="K115" s="1">
        <f t="shared" si="16"/>
        <v>0</v>
      </c>
      <c r="L115" s="1">
        <f t="shared" si="17"/>
        <v>0</v>
      </c>
      <c r="M115" s="1">
        <f t="shared" si="18"/>
        <v>0</v>
      </c>
      <c r="N115" s="1">
        <f t="shared" si="19"/>
        <v>0</v>
      </c>
      <c r="O115" s="2">
        <f t="shared" si="20"/>
        <v>0</v>
      </c>
    </row>
    <row r="116" spans="1:15" s="24" customFormat="1" ht="199.5" x14ac:dyDescent="0.2">
      <c r="A116" s="31">
        <v>97</v>
      </c>
      <c r="B116" s="34" t="s">
        <v>141</v>
      </c>
      <c r="C116" s="32"/>
      <c r="D116" s="35">
        <v>11</v>
      </c>
      <c r="E116" s="35" t="s">
        <v>44</v>
      </c>
      <c r="F116" s="33"/>
      <c r="G116" s="27">
        <v>0</v>
      </c>
      <c r="H116" s="1">
        <f t="shared" si="14"/>
        <v>0</v>
      </c>
      <c r="I116" s="27">
        <v>0</v>
      </c>
      <c r="J116" s="1">
        <f t="shared" si="15"/>
        <v>0</v>
      </c>
      <c r="K116" s="1">
        <f t="shared" si="16"/>
        <v>0</v>
      </c>
      <c r="L116" s="1">
        <f t="shared" si="17"/>
        <v>0</v>
      </c>
      <c r="M116" s="1">
        <f t="shared" si="18"/>
        <v>0</v>
      </c>
      <c r="N116" s="1">
        <f t="shared" si="19"/>
        <v>0</v>
      </c>
      <c r="O116" s="2">
        <f t="shared" si="20"/>
        <v>0</v>
      </c>
    </row>
    <row r="117" spans="1:15" s="24" customFormat="1" ht="128.25" x14ac:dyDescent="0.2">
      <c r="A117" s="31">
        <v>98</v>
      </c>
      <c r="B117" s="34" t="s">
        <v>142</v>
      </c>
      <c r="C117" s="32"/>
      <c r="D117" s="35">
        <v>2</v>
      </c>
      <c r="E117" s="35" t="s">
        <v>44</v>
      </c>
      <c r="F117" s="33"/>
      <c r="G117" s="27">
        <v>0</v>
      </c>
      <c r="H117" s="1">
        <f t="shared" si="14"/>
        <v>0</v>
      </c>
      <c r="I117" s="27">
        <v>0</v>
      </c>
      <c r="J117" s="1">
        <f t="shared" si="15"/>
        <v>0</v>
      </c>
      <c r="K117" s="1">
        <f t="shared" si="16"/>
        <v>0</v>
      </c>
      <c r="L117" s="1">
        <f t="shared" si="17"/>
        <v>0</v>
      </c>
      <c r="M117" s="1">
        <f t="shared" si="18"/>
        <v>0</v>
      </c>
      <c r="N117" s="1">
        <f t="shared" si="19"/>
        <v>0</v>
      </c>
      <c r="O117" s="2">
        <f t="shared" si="20"/>
        <v>0</v>
      </c>
    </row>
    <row r="118" spans="1:15" s="24" customFormat="1" ht="99.75" x14ac:dyDescent="0.2">
      <c r="A118" s="31">
        <v>99</v>
      </c>
      <c r="B118" s="34" t="s">
        <v>143</v>
      </c>
      <c r="C118" s="32"/>
      <c r="D118" s="35">
        <v>2</v>
      </c>
      <c r="E118" s="35" t="s">
        <v>44</v>
      </c>
      <c r="F118" s="33"/>
      <c r="G118" s="27">
        <v>0</v>
      </c>
      <c r="H118" s="1">
        <f t="shared" si="14"/>
        <v>0</v>
      </c>
      <c r="I118" s="27">
        <v>0</v>
      </c>
      <c r="J118" s="1">
        <f t="shared" si="15"/>
        <v>0</v>
      </c>
      <c r="K118" s="1">
        <f t="shared" si="16"/>
        <v>0</v>
      </c>
      <c r="L118" s="1">
        <f t="shared" si="17"/>
        <v>0</v>
      </c>
      <c r="M118" s="1">
        <f t="shared" si="18"/>
        <v>0</v>
      </c>
      <c r="N118" s="1">
        <f t="shared" si="19"/>
        <v>0</v>
      </c>
      <c r="O118" s="2">
        <f t="shared" si="20"/>
        <v>0</v>
      </c>
    </row>
    <row r="119" spans="1:15" s="24" customFormat="1" ht="76.5" customHeight="1" x14ac:dyDescent="0.2">
      <c r="A119" s="31">
        <v>100</v>
      </c>
      <c r="B119" s="34" t="s">
        <v>144</v>
      </c>
      <c r="C119" s="32"/>
      <c r="D119" s="35">
        <v>1</v>
      </c>
      <c r="E119" s="35" t="s">
        <v>44</v>
      </c>
      <c r="F119" s="33"/>
      <c r="G119" s="27">
        <v>0</v>
      </c>
      <c r="H119" s="1">
        <f t="shared" si="14"/>
        <v>0</v>
      </c>
      <c r="I119" s="27">
        <v>0</v>
      </c>
      <c r="J119" s="1">
        <f t="shared" si="15"/>
        <v>0</v>
      </c>
      <c r="K119" s="1">
        <f t="shared" si="16"/>
        <v>0</v>
      </c>
      <c r="L119" s="1">
        <f t="shared" si="17"/>
        <v>0</v>
      </c>
      <c r="M119" s="1">
        <f t="shared" si="18"/>
        <v>0</v>
      </c>
      <c r="N119" s="1">
        <f t="shared" si="19"/>
        <v>0</v>
      </c>
      <c r="O119" s="2">
        <f t="shared" si="20"/>
        <v>0</v>
      </c>
    </row>
    <row r="120" spans="1:15" s="24" customFormat="1" ht="57" x14ac:dyDescent="0.2">
      <c r="A120" s="31">
        <v>101</v>
      </c>
      <c r="B120" s="34" t="s">
        <v>145</v>
      </c>
      <c r="C120" s="32"/>
      <c r="D120" s="35">
        <v>1</v>
      </c>
      <c r="E120" s="35" t="s">
        <v>44</v>
      </c>
      <c r="F120" s="33"/>
      <c r="G120" s="27">
        <v>0</v>
      </c>
      <c r="H120" s="1">
        <f t="shared" si="14"/>
        <v>0</v>
      </c>
      <c r="I120" s="27">
        <v>0</v>
      </c>
      <c r="J120" s="1">
        <f t="shared" si="15"/>
        <v>0</v>
      </c>
      <c r="K120" s="1">
        <f t="shared" si="16"/>
        <v>0</v>
      </c>
      <c r="L120" s="1">
        <f t="shared" si="17"/>
        <v>0</v>
      </c>
      <c r="M120" s="1">
        <f t="shared" si="18"/>
        <v>0</v>
      </c>
      <c r="N120" s="1">
        <f t="shared" si="19"/>
        <v>0</v>
      </c>
      <c r="O120" s="2">
        <f t="shared" si="20"/>
        <v>0</v>
      </c>
    </row>
    <row r="121" spans="1:15" s="24" customFormat="1" ht="57" x14ac:dyDescent="0.2">
      <c r="A121" s="31">
        <v>102</v>
      </c>
      <c r="B121" s="34" t="s">
        <v>147</v>
      </c>
      <c r="C121" s="32"/>
      <c r="D121" s="35">
        <v>1</v>
      </c>
      <c r="E121" s="35" t="s">
        <v>146</v>
      </c>
      <c r="F121" s="33"/>
      <c r="G121" s="27">
        <v>0</v>
      </c>
      <c r="H121" s="1">
        <f t="shared" si="14"/>
        <v>0</v>
      </c>
      <c r="I121" s="27">
        <v>0</v>
      </c>
      <c r="J121" s="1">
        <f t="shared" si="15"/>
        <v>0</v>
      </c>
      <c r="K121" s="1">
        <f t="shared" si="16"/>
        <v>0</v>
      </c>
      <c r="L121" s="1">
        <f t="shared" si="17"/>
        <v>0</v>
      </c>
      <c r="M121" s="1">
        <f t="shared" si="18"/>
        <v>0</v>
      </c>
      <c r="N121" s="1">
        <f t="shared" si="19"/>
        <v>0</v>
      </c>
      <c r="O121" s="2">
        <f t="shared" si="20"/>
        <v>0</v>
      </c>
    </row>
    <row r="122" spans="1:15" s="24" customFormat="1" ht="42" customHeight="1" thickBot="1" x14ac:dyDescent="0.25">
      <c r="A122" s="19"/>
      <c r="B122" s="69"/>
      <c r="C122" s="69"/>
      <c r="D122" s="69"/>
      <c r="E122" s="69"/>
      <c r="F122" s="69"/>
      <c r="G122" s="69"/>
      <c r="H122" s="69"/>
      <c r="I122" s="69"/>
      <c r="J122" s="69"/>
      <c r="K122" s="69"/>
      <c r="L122" s="69"/>
      <c r="M122" s="70" t="s">
        <v>35</v>
      </c>
      <c r="N122" s="70"/>
      <c r="O122" s="30">
        <f>SUMIF(G:G,0%,L:L)</f>
        <v>0</v>
      </c>
    </row>
    <row r="123" spans="1:15" s="24" customFormat="1" ht="39" customHeight="1" thickBot="1" x14ac:dyDescent="0.25">
      <c r="A123" s="58" t="s">
        <v>24</v>
      </c>
      <c r="B123" s="59"/>
      <c r="C123" s="59"/>
      <c r="D123" s="59"/>
      <c r="E123" s="59"/>
      <c r="F123" s="59"/>
      <c r="G123" s="59"/>
      <c r="H123" s="59"/>
      <c r="I123" s="59"/>
      <c r="J123" s="59"/>
      <c r="K123" s="59"/>
      <c r="L123" s="59"/>
      <c r="M123" s="71" t="s">
        <v>10</v>
      </c>
      <c r="N123" s="71"/>
      <c r="O123" s="4">
        <f>SUMIF(G:G,5%,L:L)</f>
        <v>0</v>
      </c>
    </row>
    <row r="124" spans="1:15" s="24" customFormat="1" ht="30" customHeight="1" x14ac:dyDescent="0.2">
      <c r="A124" s="54" t="s">
        <v>42</v>
      </c>
      <c r="B124" s="55"/>
      <c r="C124" s="55"/>
      <c r="D124" s="55"/>
      <c r="E124" s="55"/>
      <c r="F124" s="55"/>
      <c r="G124" s="55"/>
      <c r="H124" s="55"/>
      <c r="I124" s="55"/>
      <c r="J124" s="55"/>
      <c r="K124" s="55"/>
      <c r="L124" s="56"/>
      <c r="M124" s="71" t="s">
        <v>11</v>
      </c>
      <c r="N124" s="71"/>
      <c r="O124" s="4">
        <f>SUMIF(G:G,19%,L:L)</f>
        <v>0</v>
      </c>
    </row>
    <row r="125" spans="1:15" s="24" customFormat="1" ht="30" customHeight="1" x14ac:dyDescent="0.2">
      <c r="A125" s="57"/>
      <c r="B125" s="57"/>
      <c r="C125" s="57"/>
      <c r="D125" s="57"/>
      <c r="E125" s="57"/>
      <c r="F125" s="57"/>
      <c r="G125" s="57"/>
      <c r="H125" s="57"/>
      <c r="I125" s="57"/>
      <c r="J125" s="57"/>
      <c r="K125" s="57"/>
      <c r="L125" s="57"/>
      <c r="M125" s="36" t="s">
        <v>7</v>
      </c>
      <c r="N125" s="37"/>
      <c r="O125" s="5">
        <f>SUM(O122:O124)</f>
        <v>0</v>
      </c>
    </row>
    <row r="126" spans="1:15" s="24" customFormat="1" ht="30" customHeight="1" x14ac:dyDescent="0.2">
      <c r="A126" s="57"/>
      <c r="B126" s="57"/>
      <c r="C126" s="57"/>
      <c r="D126" s="57"/>
      <c r="E126" s="57"/>
      <c r="F126" s="57"/>
      <c r="G126" s="57"/>
      <c r="H126" s="57"/>
      <c r="I126" s="57"/>
      <c r="J126" s="57"/>
      <c r="K126" s="57"/>
      <c r="L126" s="57"/>
      <c r="M126" s="72" t="s">
        <v>12</v>
      </c>
      <c r="N126" s="73"/>
      <c r="O126" s="6">
        <f>ROUND(O123*5%,0)</f>
        <v>0</v>
      </c>
    </row>
    <row r="127" spans="1:15" s="24" customFormat="1" ht="30" customHeight="1" x14ac:dyDescent="0.2">
      <c r="A127" s="57"/>
      <c r="B127" s="57"/>
      <c r="C127" s="57"/>
      <c r="D127" s="57"/>
      <c r="E127" s="57"/>
      <c r="F127" s="57"/>
      <c r="G127" s="57"/>
      <c r="H127" s="57"/>
      <c r="I127" s="57"/>
      <c r="J127" s="57"/>
      <c r="K127" s="57"/>
      <c r="L127" s="57"/>
      <c r="M127" s="72" t="s">
        <v>13</v>
      </c>
      <c r="N127" s="73"/>
      <c r="O127" s="4">
        <f>ROUND(O124*19%,0)</f>
        <v>0</v>
      </c>
    </row>
    <row r="128" spans="1:15" s="24" customFormat="1" ht="30" customHeight="1" x14ac:dyDescent="0.2">
      <c r="A128" s="57"/>
      <c r="B128" s="57"/>
      <c r="C128" s="57"/>
      <c r="D128" s="57"/>
      <c r="E128" s="57"/>
      <c r="F128" s="57"/>
      <c r="G128" s="57"/>
      <c r="H128" s="57"/>
      <c r="I128" s="57"/>
      <c r="J128" s="57"/>
      <c r="K128" s="57"/>
      <c r="L128" s="57"/>
      <c r="M128" s="36" t="s">
        <v>14</v>
      </c>
      <c r="N128" s="37"/>
      <c r="O128" s="5">
        <f>SUM(O126:O127)</f>
        <v>0</v>
      </c>
    </row>
    <row r="129" spans="1:15" s="24" customFormat="1" ht="30" customHeight="1" x14ac:dyDescent="0.2">
      <c r="A129" s="57"/>
      <c r="B129" s="57"/>
      <c r="C129" s="57"/>
      <c r="D129" s="57"/>
      <c r="E129" s="57"/>
      <c r="F129" s="57"/>
      <c r="G129" s="57"/>
      <c r="H129" s="57"/>
      <c r="I129" s="57"/>
      <c r="J129" s="57"/>
      <c r="K129" s="57"/>
      <c r="L129" s="57"/>
      <c r="M129" s="40" t="s">
        <v>33</v>
      </c>
      <c r="N129" s="41"/>
      <c r="O129" s="4">
        <f>SUMIF(I:I,8%,N:N)</f>
        <v>0</v>
      </c>
    </row>
    <row r="130" spans="1:15" s="24" customFormat="1" ht="37.5" customHeight="1" x14ac:dyDescent="0.2">
      <c r="A130" s="57"/>
      <c r="B130" s="57"/>
      <c r="C130" s="57"/>
      <c r="D130" s="57"/>
      <c r="E130" s="57"/>
      <c r="F130" s="57"/>
      <c r="G130" s="57"/>
      <c r="H130" s="57"/>
      <c r="I130" s="57"/>
      <c r="J130" s="57"/>
      <c r="K130" s="57"/>
      <c r="L130" s="57"/>
      <c r="M130" s="38" t="s">
        <v>32</v>
      </c>
      <c r="N130" s="39"/>
      <c r="O130" s="5">
        <f>SUM(O129)</f>
        <v>0</v>
      </c>
    </row>
    <row r="131" spans="1:15" s="24" customFormat="1" ht="44.25" customHeight="1" x14ac:dyDescent="0.2">
      <c r="A131" s="57"/>
      <c r="B131" s="57"/>
      <c r="C131" s="57"/>
      <c r="D131" s="57"/>
      <c r="E131" s="57"/>
      <c r="F131" s="57"/>
      <c r="G131" s="57"/>
      <c r="H131" s="57"/>
      <c r="I131" s="57"/>
      <c r="J131" s="57"/>
      <c r="K131" s="57"/>
      <c r="L131" s="57"/>
      <c r="M131" s="38" t="s">
        <v>15</v>
      </c>
      <c r="N131" s="39"/>
      <c r="O131" s="5">
        <f>+O125+O128+O130</f>
        <v>0</v>
      </c>
    </row>
    <row r="134" spans="1:15" x14ac:dyDescent="0.25">
      <c r="B134" s="29"/>
      <c r="C134" s="29"/>
    </row>
    <row r="135" spans="1:15" x14ac:dyDescent="0.25">
      <c r="B135" s="67"/>
      <c r="C135" s="67"/>
    </row>
    <row r="136" spans="1:15" ht="15.75" thickBot="1" x14ac:dyDescent="0.3">
      <c r="B136" s="68"/>
      <c r="C136" s="68"/>
    </row>
    <row r="137" spans="1:15" x14ac:dyDescent="0.25">
      <c r="B137" s="61" t="s">
        <v>20</v>
      </c>
      <c r="C137" s="61"/>
    </row>
    <row r="139" spans="1:15" x14ac:dyDescent="0.25">
      <c r="A139" s="25" t="s">
        <v>43</v>
      </c>
    </row>
  </sheetData>
  <sheetProtection algorithmName="SHA-512" hashValue="ja/077nXkE2SYkpH9pnc9TjCT9aRPCkaWHt6fpIPOa92cKf7NPbIUyGbjADfMaM2Th/4+pYOgq8xYM9IO47pGQ==" saltValue="8pC2vCLDUI66TZaxL0cB/A==" spinCount="100000" sheet="1" selectLockedCells="1"/>
  <mergeCells count="30">
    <mergeCell ref="A124:L131"/>
    <mergeCell ref="A123:L123"/>
    <mergeCell ref="A10:B10"/>
    <mergeCell ref="B137:C137"/>
    <mergeCell ref="D14:G14"/>
    <mergeCell ref="D16:G16"/>
    <mergeCell ref="F10:G10"/>
    <mergeCell ref="L10:N10"/>
    <mergeCell ref="B135:C136"/>
    <mergeCell ref="B122:L122"/>
    <mergeCell ref="M122:N122"/>
    <mergeCell ref="M123:N123"/>
    <mergeCell ref="M124:N124"/>
    <mergeCell ref="M125:N125"/>
    <mergeCell ref="M126:N126"/>
    <mergeCell ref="M127:N127"/>
    <mergeCell ref="A2:A5"/>
    <mergeCell ref="D12:G12"/>
    <mergeCell ref="A12:B16"/>
    <mergeCell ref="B2:M2"/>
    <mergeCell ref="B3:M3"/>
    <mergeCell ref="B4:M5"/>
    <mergeCell ref="M128:N128"/>
    <mergeCell ref="M131:N131"/>
    <mergeCell ref="M129:N129"/>
    <mergeCell ref="M130:N130"/>
    <mergeCell ref="N2:O2"/>
    <mergeCell ref="N3:O3"/>
    <mergeCell ref="N4:O4"/>
    <mergeCell ref="N5:O5"/>
  </mergeCells>
  <dataValidations count="1">
    <dataValidation type="whole" allowBlank="1" showInputMessage="1" showErrorMessage="1" sqref="F20:F121" xr:uid="{1821CEDD-41F4-4783-A9EA-5DC58A7F8FE6}">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B5EE415-7C86-4DAE-A4AC-7BE7468C183D}">
          <x14:formula1>
            <xm:f>Hoja2!$D$7:$D$9</xm:f>
          </x14:formula1>
          <xm:sqref>G20:G121</xm:sqref>
        </x14:dataValidation>
        <x14:dataValidation type="list" allowBlank="1" showInputMessage="1" showErrorMessage="1" xr:uid="{AE3C4FEB-8843-4C41-82BC-2B62BB8D23F4}">
          <x14:formula1>
            <xm:f>Hoja2!$F$7:$F$8</xm:f>
          </x14:formula1>
          <xm:sqref>I20:I121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F10"/>
  <sheetViews>
    <sheetView workbookViewId="0">
      <selection activeCell="F9" sqref="F9"/>
    </sheetView>
  </sheetViews>
  <sheetFormatPr baseColWidth="10" defaultRowHeight="15" x14ac:dyDescent="0.25"/>
  <sheetData>
    <row r="7" spans="4:6" x14ac:dyDescent="0.25">
      <c r="D7" s="3">
        <v>0</v>
      </c>
      <c r="F7" s="26">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2.xml><?xml version="1.0" encoding="utf-8"?>
<ds:datastoreItem xmlns:ds="http://schemas.openxmlformats.org/officeDocument/2006/customXml" ds:itemID="{564083AE-2A34-40CD-86CF-CD8A8FEF5E61}">
  <ds:schemaRefs>
    <ds:schemaRef ds:uri="http://schemas.microsoft.com/office/2006/documentManagement/types"/>
    <ds:schemaRef ds:uri="http://purl.org/dc/dcmitype/"/>
    <ds:schemaRef ds:uri="http://schemas.microsoft.com/office/infopath/2007/PartnerControls"/>
    <ds:schemaRef ds:uri="632c1e4e-69c6-4d1f-81a1-009441d464e5"/>
    <ds:schemaRef ds:uri="http://www.w3.org/XML/1998/namespace"/>
    <ds:schemaRef ds:uri="http://purl.org/dc/elements/1.1/"/>
    <ds:schemaRef ds:uri="http://purl.org/dc/terms/"/>
    <ds:schemaRef ds:uri="http://schemas.openxmlformats.org/package/2006/metadata/core-properties"/>
    <ds:schemaRef ds:uri="39f7a895-868e-4739-ab10-589c64175fbd"/>
    <ds:schemaRef ds:uri="http://schemas.microsoft.com/office/2006/metadata/properties"/>
  </ds:schemaRefs>
</ds:datastoreItem>
</file>

<file path=customXml/itemProps3.xml><?xml version="1.0" encoding="utf-8"?>
<ds:datastoreItem xmlns:ds="http://schemas.openxmlformats.org/officeDocument/2006/customXml" ds:itemID="{371AC283-58EC-4E17-AB80-3BA019EA4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Ximena Andrea Cuartas Mesa</cp:lastModifiedBy>
  <cp:lastPrinted>2022-01-27T18:55:46Z</cp:lastPrinted>
  <dcterms:created xsi:type="dcterms:W3CDTF">2017-04-28T13:22:52Z</dcterms:created>
  <dcterms:modified xsi:type="dcterms:W3CDTF">2023-03-17T19:57:08Z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