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71/PUBLICACION/"/>
    </mc:Choice>
  </mc:AlternateContent>
  <xr:revisionPtr revIDLastSave="423" documentId="8_{A2FB0E5F-75CD-42D5-841B-588E7552C16D}" xr6:coauthVersionLast="47" xr6:coauthVersionMax="47" xr10:uidLastSave="{E1D0F013-96ED-4084-B0B1-131B2D4DCDB3}"/>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N22" i="1"/>
  <c r="M21" i="1"/>
  <c r="M22" i="1"/>
  <c r="L21" i="1"/>
  <c r="L22" i="1"/>
  <c r="J21" i="1"/>
  <c r="J22" i="1"/>
  <c r="H21" i="1"/>
  <c r="H22" i="1"/>
  <c r="H23" i="1"/>
  <c r="K22" i="1" l="1"/>
  <c r="K21" i="1"/>
  <c r="O22" i="1"/>
  <c r="O21" i="1"/>
  <c r="L23" i="1" l="1"/>
  <c r="M23" i="1" s="1"/>
  <c r="J23" i="1"/>
  <c r="K23" i="1" s="1"/>
  <c r="L20" i="1"/>
  <c r="M20" i="1" s="1"/>
  <c r="H20" i="1"/>
  <c r="J20" i="1"/>
  <c r="O25" i="1"/>
  <c r="O28" i="1" s="1"/>
  <c r="N23" i="1" l="1"/>
  <c r="O23" i="1" s="1"/>
  <c r="N20" i="1"/>
  <c r="O20" i="1" s="1"/>
  <c r="K20" i="1"/>
  <c r="O31" i="1"/>
  <c r="O24" i="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<sst xmlns="http://schemas.openxmlformats.org/spreadsheetml/2006/main" count="53" uniqueCount="49">
  <si>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</si>
  <si>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</si>
  <si>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</si>
  <si>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</si>
  <si>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</si>
  <si>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</si>
  <si>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</si>
  <si>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</si>
  <si>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</si>
  <si>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</si>
  <si>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</si>
  <si>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</si>
  <si>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</si>
  <si>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</si>
  <si>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</si>
  <si>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</si>
  <si>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</si>
  <si>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</si>
  <si>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</si>
  <si>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</si>
  <si>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</si>
  <si>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</si>
  <si>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</si>
  <si>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</si>
  <si>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</si>
  <si>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</si>
  <si>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</si>
  <si>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</si>
  <si>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</si>
  <si>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</si>
  <si>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</si>
  <si>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</si>
  <si>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</si>
  <si>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</si>
  <si>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</si>
  <si>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</si>
  <si>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</si>
  <si>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</si>
  <si>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</si>
  <si>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</si>
  <si>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</si>
  <si>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</si>
  <si>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</si>
  <si>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</si>
  <si>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</si>
  <si>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Servició de talleres de Ruta de empleabilidad RECONOCE TUS SÚPER PODERES Y DEFINE TU OBJETIVO LABORAL: Experiencia para identificar las habilidades y valor diferencial de cada persona, definir sus objetivos profesionales, a donde quieren llegar profesional y laboralmente; para fijar un cargo laboral que este alineado a sus intereses y aptitudes. Aprender a conocer las fortalezas y talentos de cada persona, cómo utilizarlas al momento de enfrentar una entrevista laboral y explicación del método STAR para hablar sobre los logros laborales o académicos.</t>
  </si>
  <si>
    <t>Servició de talleres de Ruta de empleabilidad HOJA DE VIDA EFECTIVA: Webinar de entrenamiento efectivo y práctico para la elaboración de una hoja de vida por competencias, explicando la estructura clave de este documento y exponiendo los errores comunes en su elaboración.</t>
  </si>
  <si>
    <t>Servició de talleres de Ruta de empleabilidad COMO AFRONTAR UNA ENTREVISTA LABORAL: Experiencia para aprender qué hacer para preparar una entrevista que investigar antes sobre la empresa, que preguntas debo preparar y el vestuario adecuado. Además, pautas para ejecutar durante la entrevista y finalmente, qué hacer cuando finalizas esa primera entrevista con el fin de tener un seguimiento de tu desempeño en próximos procesos de selección.  </t>
  </si>
  <si>
    <t>Servició de Asesoría y modificación de hoja de vida Este servicio debe incluir: Revisión virtual de la hoja de vida al detalle con observaciones y modificaciones enviadas por correo del PERFIL, EXPERIENCIA, FORMACIÓN, REFERENCIAS, FORMATO Y FOTO. Formato de hoja de vida, guía para elaborar hoja de vida y perfil de Linkedin. Incluye un reporte de la satisfacción del servicio, un informe con los comentarios acerca del consultorio con el fin de conocer la percepción del participante y un informe general de la ejecución del consultorio con recomendaciones por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</si>
</sst>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B13" zoomScale="70" zoomScaleNormal="70" zoomScaleSheetLayoutView="70" zoomScalePageLayoutView="55" workbookViewId="0">
      <selection activeCell="A22" sqref="A22"/>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5.5" x14ac:dyDescent="0.25">
      <c r="A20" s="30">
        <v>1</v>
      </c>
      <c r="B20" s="37" t="s">
        <v>45</v>
      </c>
      <c r="C20" s="31"/>
      <c r="D20" s="36">
        <v>1</v>
      </c>
      <c r="E20" s="36" t="s">
        <v>43</v>
      </c>
      <c r="F20" s="32"/>
      <c r="G20" s="26">
        <v>0</v>
      </c>
      <c r="H20" s="1">
        <f t="shared" ref="H20:H23" si="0">+ROUND(F20*G20,0)</f>
        <v>0</v>
      </c>
      <c r="I20" s="26">
        <v>0</v>
      </c>
      <c r="J20" s="1">
        <f t="shared" ref="J20:J22" si="1">ROUND(F20*I20,0)</f>
        <v>0</v>
      </c>
      <c r="K20" s="1">
        <f t="shared" ref="K20:K22" si="2">ROUND(F20+H20+J20,0)</f>
        <v>0</v>
      </c>
      <c r="L20" s="1">
        <f>ROUND(F20*D20,0)</f>
        <v>0</v>
      </c>
      <c r="M20" s="1">
        <f>ROUND(L20*G20,0)</f>
        <v>0</v>
      </c>
      <c r="N20" s="1">
        <f t="shared" ref="N20:N22" si="3">ROUND(L20*I20,0)</f>
        <v>0</v>
      </c>
      <c r="O20" s="2">
        <f t="shared" ref="O20:O23" si="4">ROUND(L20+N20+M20,0)</f>
        <v>0</v>
      </c>
    </row>
    <row r="21" spans="1:15" s="23" customFormat="1" ht="57" x14ac:dyDescent="0.25">
      <c r="A21" s="30">
        <v>2</v>
      </c>
      <c r="B21" s="37" t="s">
        <v>46</v>
      </c>
      <c r="C21" s="31"/>
      <c r="D21" s="36">
        <v>1</v>
      </c>
      <c r="E21" s="36" t="s">
        <v>43</v>
      </c>
      <c r="F21" s="32"/>
      <c r="G21" s="26">
        <v>0</v>
      </c>
      <c r="H21" s="1">
        <f t="shared" si="0"/>
        <v>0</v>
      </c>
      <c r="I21" s="26">
        <v>0</v>
      </c>
      <c r="J21" s="1">
        <f t="shared" si="1"/>
        <v>0</v>
      </c>
      <c r="K21" s="1">
        <f t="shared" si="2"/>
        <v>0</v>
      </c>
      <c r="L21" s="1">
        <f t="shared" ref="L21:L22" si="5">ROUND(F21*D21,0)</f>
        <v>0</v>
      </c>
      <c r="M21" s="1">
        <f t="shared" ref="M21:M22" si="6">ROUND(L21*G21,0)</f>
        <v>0</v>
      </c>
      <c r="N21" s="1">
        <f t="shared" si="3"/>
        <v>0</v>
      </c>
      <c r="O21" s="2">
        <f t="shared" si="4"/>
        <v>0</v>
      </c>
    </row>
    <row r="22" spans="1:15" s="23" customFormat="1" ht="71.25" x14ac:dyDescent="0.25">
      <c r="A22" s="30">
        <v>3</v>
      </c>
      <c r="B22" s="37" t="s">
        <v>47</v>
      </c>
      <c r="C22" s="31"/>
      <c r="D22" s="36">
        <v>1</v>
      </c>
      <c r="E22" s="36" t="s">
        <v>43</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99.75" x14ac:dyDescent="0.25">
      <c r="A23" s="30">
        <v>4</v>
      </c>
      <c r="B23" s="37" t="s">
        <v>48</v>
      </c>
      <c r="C23" s="31"/>
      <c r="D23" s="36">
        <v>81</v>
      </c>
      <c r="E23" s="36" t="s">
        <v>43</v>
      </c>
      <c r="F23" s="32"/>
      <c r="G23" s="26">
        <v>0</v>
      </c>
      <c r="H23" s="1">
        <f t="shared" si="0"/>
        <v>0</v>
      </c>
      <c r="I23" s="26">
        <v>0</v>
      </c>
      <c r="J23" s="1">
        <f t="shared" ref="J23" si="7">ROUND(F23*I23,0)</f>
        <v>0</v>
      </c>
      <c r="K23" s="1">
        <f t="shared" ref="K23" si="8">ROUND(F23+H23+J23,0)</f>
        <v>0</v>
      </c>
      <c r="L23" s="1">
        <f>ROUND(F23*D23,0)</f>
        <v>0</v>
      </c>
      <c r="M23" s="1">
        <f>ROUND(L23*G23,0)</f>
        <v>0</v>
      </c>
      <c r="N23" s="1">
        <f t="shared" ref="N23" si="9">ROUND(L23*I23,0)</f>
        <v>0</v>
      </c>
      <c r="O23" s="2">
        <f t="shared" si="4"/>
        <v>0</v>
      </c>
    </row>
    <row r="24" spans="1:15" s="23" customFormat="1" ht="42" customHeight="1" thickBot="1" x14ac:dyDescent="0.25">
      <c r="A24" s="19"/>
      <c r="B24" s="56"/>
      <c r="C24" s="56"/>
      <c r="D24" s="56"/>
      <c r="E24" s="56"/>
      <c r="F24" s="56"/>
      <c r="G24" s="56"/>
      <c r="H24" s="56"/>
      <c r="I24" s="56"/>
      <c r="J24" s="56"/>
      <c r="K24" s="56"/>
      <c r="L24" s="56"/>
      <c r="M24" s="57" t="s">
        <v>35</v>
      </c>
      <c r="N24" s="57"/>
      <c r="O24" s="29">
        <f>SUMIF(G:G,0%,L:L)</f>
        <v>0</v>
      </c>
    </row>
    <row r="25" spans="1:15" s="23" customFormat="1" ht="39" customHeight="1" thickBot="1" x14ac:dyDescent="0.25">
      <c r="A25" s="42" t="s">
        <v>24</v>
      </c>
      <c r="B25" s="43"/>
      <c r="C25" s="43"/>
      <c r="D25" s="43"/>
      <c r="E25" s="43"/>
      <c r="F25" s="43"/>
      <c r="G25" s="43"/>
      <c r="H25" s="43"/>
      <c r="I25" s="43"/>
      <c r="J25" s="43"/>
      <c r="K25" s="43"/>
      <c r="L25" s="43"/>
      <c r="M25" s="58" t="s">
        <v>10</v>
      </c>
      <c r="N25" s="58"/>
      <c r="O25" s="4">
        <f>SUMIF(G:G,5%,L:L)</f>
        <v>0</v>
      </c>
    </row>
    <row r="26" spans="1:15" s="23" customFormat="1" ht="30" customHeight="1" x14ac:dyDescent="0.2">
      <c r="A26" s="38" t="s">
        <v>42</v>
      </c>
      <c r="B26" s="39"/>
      <c r="C26" s="39"/>
      <c r="D26" s="39"/>
      <c r="E26" s="39"/>
      <c r="F26" s="39"/>
      <c r="G26" s="39"/>
      <c r="H26" s="39"/>
      <c r="I26" s="39"/>
      <c r="J26" s="39"/>
      <c r="K26" s="39"/>
      <c r="L26" s="40"/>
      <c r="M26" s="58" t="s">
        <v>11</v>
      </c>
      <c r="N26" s="58"/>
      <c r="O26" s="4">
        <f>SUMIF(G:G,19%,L:L)</f>
        <v>0</v>
      </c>
    </row>
    <row r="27" spans="1:15" s="23" customFormat="1" ht="30" customHeight="1" x14ac:dyDescent="0.2">
      <c r="A27" s="41"/>
      <c r="B27" s="41"/>
      <c r="C27" s="41"/>
      <c r="D27" s="41"/>
      <c r="E27" s="41"/>
      <c r="F27" s="41"/>
      <c r="G27" s="41"/>
      <c r="H27" s="41"/>
      <c r="I27" s="41"/>
      <c r="J27" s="41"/>
      <c r="K27" s="41"/>
      <c r="L27" s="41"/>
      <c r="M27" s="59" t="s">
        <v>7</v>
      </c>
      <c r="N27" s="60"/>
      <c r="O27" s="5">
        <f>SUM(O24:O26)</f>
        <v>0</v>
      </c>
    </row>
    <row r="28" spans="1:15" s="23" customFormat="1" ht="30" customHeight="1" x14ac:dyDescent="0.2">
      <c r="A28" s="41"/>
      <c r="B28" s="41"/>
      <c r="C28" s="41"/>
      <c r="D28" s="41"/>
      <c r="E28" s="41"/>
      <c r="F28" s="41"/>
      <c r="G28" s="41"/>
      <c r="H28" s="41"/>
      <c r="I28" s="41"/>
      <c r="J28" s="41"/>
      <c r="K28" s="41"/>
      <c r="L28" s="41"/>
      <c r="M28" s="61" t="s">
        <v>12</v>
      </c>
      <c r="N28" s="62"/>
      <c r="O28" s="6">
        <f>ROUND(O25*5%,0)</f>
        <v>0</v>
      </c>
    </row>
    <row r="29" spans="1:15" s="23" customFormat="1" ht="30" customHeight="1" x14ac:dyDescent="0.2">
      <c r="A29" s="41"/>
      <c r="B29" s="41"/>
      <c r="C29" s="41"/>
      <c r="D29" s="41"/>
      <c r="E29" s="41"/>
      <c r="F29" s="41"/>
      <c r="G29" s="41"/>
      <c r="H29" s="41"/>
      <c r="I29" s="41"/>
      <c r="J29" s="41"/>
      <c r="K29" s="41"/>
      <c r="L29" s="41"/>
      <c r="M29" s="61" t="s">
        <v>13</v>
      </c>
      <c r="N29" s="62"/>
      <c r="O29" s="4">
        <f>ROUND(O26*19%,0)</f>
        <v>0</v>
      </c>
    </row>
    <row r="30" spans="1:15" s="23" customFormat="1" ht="30" customHeight="1" x14ac:dyDescent="0.2">
      <c r="A30" s="41"/>
      <c r="B30" s="41"/>
      <c r="C30" s="41"/>
      <c r="D30" s="41"/>
      <c r="E30" s="41"/>
      <c r="F30" s="41"/>
      <c r="G30" s="41"/>
      <c r="H30" s="41"/>
      <c r="I30" s="41"/>
      <c r="J30" s="41"/>
      <c r="K30" s="41"/>
      <c r="L30" s="41"/>
      <c r="M30" s="59" t="s">
        <v>14</v>
      </c>
      <c r="N30" s="60"/>
      <c r="O30" s="5">
        <f>SUM(O28:O29)</f>
        <v>0</v>
      </c>
    </row>
    <row r="31" spans="1:15" s="23" customFormat="1" ht="30" customHeight="1" x14ac:dyDescent="0.2">
      <c r="A31" s="41"/>
      <c r="B31" s="41"/>
      <c r="C31" s="41"/>
      <c r="D31" s="41"/>
      <c r="E31" s="41"/>
      <c r="F31" s="41"/>
      <c r="G31" s="41"/>
      <c r="H31" s="41"/>
      <c r="I31" s="41"/>
      <c r="J31" s="41"/>
      <c r="K31" s="41"/>
      <c r="L31" s="41"/>
      <c r="M31" s="73" t="s">
        <v>33</v>
      </c>
      <c r="N31" s="74"/>
      <c r="O31" s="4">
        <f>SUMIF(I:I,8%,N:N)</f>
        <v>0</v>
      </c>
    </row>
    <row r="32" spans="1:15" s="23" customFormat="1" ht="37.5" customHeight="1" x14ac:dyDescent="0.2">
      <c r="A32" s="41"/>
      <c r="B32" s="41"/>
      <c r="C32" s="41"/>
      <c r="D32" s="41"/>
      <c r="E32" s="41"/>
      <c r="F32" s="41"/>
      <c r="G32" s="41"/>
      <c r="H32" s="41"/>
      <c r="I32" s="41"/>
      <c r="J32" s="41"/>
      <c r="K32" s="41"/>
      <c r="L32" s="41"/>
      <c r="M32" s="71" t="s">
        <v>32</v>
      </c>
      <c r="N32" s="72"/>
      <c r="O32" s="5">
        <f>SUM(O31)</f>
        <v>0</v>
      </c>
    </row>
    <row r="33" spans="1:15" s="23" customFormat="1" ht="44.25" customHeight="1" x14ac:dyDescent="0.2">
      <c r="A33" s="41"/>
      <c r="B33" s="41"/>
      <c r="C33" s="41"/>
      <c r="D33" s="41"/>
      <c r="E33" s="41"/>
      <c r="F33" s="41"/>
      <c r="G33" s="41"/>
      <c r="H33" s="41"/>
      <c r="I33" s="41"/>
      <c r="J33" s="41"/>
      <c r="K33" s="41"/>
      <c r="L33" s="41"/>
      <c r="M33" s="71" t="s">
        <v>15</v>
      </c>
      <c r="N33" s="72"/>
      <c r="O33" s="5">
        <f>+O27+O30+O32</f>
        <v>0</v>
      </c>
    </row>
    <row r="36" spans="1:15" x14ac:dyDescent="0.25">
      <c r="B36" s="35"/>
      <c r="C36" s="28"/>
    </row>
    <row r="37" spans="1:15" x14ac:dyDescent="0.25">
      <c r="B37" s="54"/>
      <c r="C37" s="54"/>
    </row>
    <row r="38" spans="1:15" ht="15.75" thickBot="1" x14ac:dyDescent="0.3">
      <c r="B38" s="55"/>
      <c r="C38" s="55"/>
    </row>
    <row r="39" spans="1:15" x14ac:dyDescent="0.25">
      <c r="B39" s="45" t="s">
        <v>20</v>
      </c>
      <c r="C39" s="45"/>
    </row>
    <row r="41" spans="1:15" x14ac:dyDescent="0.25">
      <c r="A41" s="24" t="s">
        <v>44</v>
      </c>
    </row>
  </sheetData>
  <sheetProtection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2023-03-06T15:34:39Z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