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3/PROCESOS/2023/MARZO/F-CD-054 ELEMENTOS DEPORTIVOS CAD/4. PUBLICAR/"/>
    </mc:Choice>
  </mc:AlternateContent>
  <xr:revisionPtr revIDLastSave="0" documentId="8_{0300CD46-AE68-4AEE-9C93-75662765FFB1}" xr6:coauthVersionLast="36" xr6:coauthVersionMax="36" xr10:uidLastSave="{00000000-0000-0000-0000-000000000000}"/>
  <bookViews>
    <workbookView xWindow="0" yWindow="0" windowWidth="15360" windowHeight="7530" xr2:uid="{00000000-000D-0000-FFFF-FFFF00000000}"/>
  </bookViews>
  <sheets>
    <sheet name="Hoja1" sheetId="1" r:id="rId1"/>
    <sheet name="Hoja2" sheetId="2" state="hidden" r:id="rId2"/>
  </sheets>
  <definedNames>
    <definedName name="_xlnm.Print_Area" localSheetId="0">Hoja1!$A$1:$O$81</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1" i="1" l="1"/>
  <c r="O72" i="1" s="1"/>
  <c r="O66" i="1"/>
  <c r="O69" i="1" s="1"/>
  <c r="O65" i="1"/>
  <c r="O68" i="1" s="1"/>
  <c r="L63" i="1"/>
  <c r="N63" i="1" s="1"/>
  <c r="K63" i="1"/>
  <c r="J63" i="1"/>
  <c r="H63" i="1"/>
  <c r="L62" i="1"/>
  <c r="N62" i="1" s="1"/>
  <c r="K62" i="1"/>
  <c r="J62" i="1"/>
  <c r="H62" i="1"/>
  <c r="L61" i="1"/>
  <c r="M61" i="1" s="1"/>
  <c r="K61" i="1"/>
  <c r="J61" i="1"/>
  <c r="H61" i="1"/>
  <c r="L60" i="1"/>
  <c r="N60" i="1" s="1"/>
  <c r="K60" i="1"/>
  <c r="J60" i="1"/>
  <c r="H60" i="1"/>
  <c r="L59" i="1"/>
  <c r="N59" i="1" s="1"/>
  <c r="K59" i="1"/>
  <c r="J59" i="1"/>
  <c r="H59" i="1"/>
  <c r="N58" i="1"/>
  <c r="L58" i="1"/>
  <c r="M58" i="1" s="1"/>
  <c r="K58" i="1"/>
  <c r="J58" i="1"/>
  <c r="H58" i="1"/>
  <c r="L57" i="1"/>
  <c r="K57" i="1"/>
  <c r="J57" i="1"/>
  <c r="H57" i="1"/>
  <c r="L56" i="1"/>
  <c r="K56" i="1"/>
  <c r="J56" i="1"/>
  <c r="H56" i="1"/>
  <c r="L55" i="1"/>
  <c r="M55" i="1" s="1"/>
  <c r="K55" i="1"/>
  <c r="J55" i="1"/>
  <c r="H55" i="1"/>
  <c r="L54" i="1"/>
  <c r="N54" i="1" s="1"/>
  <c r="K54" i="1"/>
  <c r="J54" i="1"/>
  <c r="H54" i="1"/>
  <c r="N53" i="1"/>
  <c r="O53" i="1" s="1"/>
  <c r="M53" i="1"/>
  <c r="L53" i="1"/>
  <c r="K53" i="1"/>
  <c r="J53" i="1"/>
  <c r="H53" i="1"/>
  <c r="L52" i="1"/>
  <c r="K52" i="1"/>
  <c r="J52" i="1"/>
  <c r="H52" i="1"/>
  <c r="L51" i="1"/>
  <c r="K51" i="1"/>
  <c r="J51" i="1"/>
  <c r="H51" i="1"/>
  <c r="L50" i="1"/>
  <c r="K50" i="1"/>
  <c r="J50" i="1"/>
  <c r="H50" i="1"/>
  <c r="L49" i="1"/>
  <c r="M49" i="1" s="1"/>
  <c r="K49" i="1"/>
  <c r="J49" i="1"/>
  <c r="H49" i="1"/>
  <c r="L48" i="1"/>
  <c r="K48" i="1"/>
  <c r="J48" i="1"/>
  <c r="H48" i="1"/>
  <c r="L47" i="1"/>
  <c r="N47" i="1" s="1"/>
  <c r="K47" i="1"/>
  <c r="J47" i="1"/>
  <c r="H47" i="1"/>
  <c r="O46" i="1"/>
  <c r="N46" i="1"/>
  <c r="M46" i="1"/>
  <c r="L46" i="1"/>
  <c r="K46" i="1"/>
  <c r="J46" i="1"/>
  <c r="H46" i="1"/>
  <c r="L45" i="1"/>
  <c r="K45" i="1"/>
  <c r="J45" i="1"/>
  <c r="H45" i="1"/>
  <c r="O44" i="1"/>
  <c r="N44" i="1"/>
  <c r="M44" i="1"/>
  <c r="L44" i="1"/>
  <c r="K44" i="1"/>
  <c r="J44" i="1"/>
  <c r="H44" i="1"/>
  <c r="L43" i="1"/>
  <c r="K43" i="1"/>
  <c r="J43" i="1"/>
  <c r="H43" i="1"/>
  <c r="L42" i="1"/>
  <c r="K42" i="1"/>
  <c r="J42" i="1"/>
  <c r="H42" i="1"/>
  <c r="N41" i="1"/>
  <c r="L41" i="1"/>
  <c r="M41" i="1" s="1"/>
  <c r="K41" i="1"/>
  <c r="J41" i="1"/>
  <c r="H41" i="1"/>
  <c r="L40" i="1"/>
  <c r="K40" i="1"/>
  <c r="J40" i="1"/>
  <c r="H40" i="1"/>
  <c r="L39" i="1"/>
  <c r="K39" i="1"/>
  <c r="J39" i="1"/>
  <c r="H39" i="1"/>
  <c r="L38" i="1"/>
  <c r="N38" i="1" s="1"/>
  <c r="K38" i="1"/>
  <c r="J38" i="1"/>
  <c r="H38" i="1"/>
  <c r="O37" i="1"/>
  <c r="N37" i="1"/>
  <c r="M37" i="1"/>
  <c r="L37" i="1"/>
  <c r="K37" i="1"/>
  <c r="J37" i="1"/>
  <c r="H37" i="1"/>
  <c r="N36" i="1"/>
  <c r="O36" i="1" s="1"/>
  <c r="M36" i="1"/>
  <c r="L36" i="1"/>
  <c r="K36" i="1"/>
  <c r="J36" i="1"/>
  <c r="H36" i="1"/>
  <c r="L35" i="1"/>
  <c r="N35" i="1" s="1"/>
  <c r="K35" i="1"/>
  <c r="J35" i="1"/>
  <c r="H35" i="1"/>
  <c r="L34" i="1"/>
  <c r="N34" i="1" s="1"/>
  <c r="K34" i="1"/>
  <c r="J34" i="1"/>
  <c r="H34" i="1"/>
  <c r="L33" i="1"/>
  <c r="M33" i="1" s="1"/>
  <c r="K33" i="1"/>
  <c r="J33" i="1"/>
  <c r="H33" i="1"/>
  <c r="L32" i="1"/>
  <c r="K32" i="1"/>
  <c r="J32" i="1"/>
  <c r="H32" i="1"/>
  <c r="L31" i="1"/>
  <c r="K31" i="1"/>
  <c r="J31" i="1"/>
  <c r="H31" i="1"/>
  <c r="L30" i="1"/>
  <c r="N30" i="1" s="1"/>
  <c r="K30" i="1"/>
  <c r="J30" i="1"/>
  <c r="H30" i="1"/>
  <c r="N29" i="1"/>
  <c r="O29" i="1" s="1"/>
  <c r="M29" i="1"/>
  <c r="L29" i="1"/>
  <c r="K29" i="1"/>
  <c r="J29" i="1"/>
  <c r="H29" i="1"/>
  <c r="L28" i="1"/>
  <c r="K28" i="1"/>
  <c r="J28" i="1"/>
  <c r="H28" i="1"/>
  <c r="L27" i="1"/>
  <c r="K27" i="1"/>
  <c r="J27" i="1"/>
  <c r="H27" i="1"/>
  <c r="L26" i="1"/>
  <c r="K26" i="1"/>
  <c r="J26" i="1"/>
  <c r="H26" i="1"/>
  <c r="L25" i="1"/>
  <c r="N25" i="1" s="1"/>
  <c r="K25" i="1"/>
  <c r="J25" i="1"/>
  <c r="H25" i="1"/>
  <c r="N24" i="1"/>
  <c r="O24" i="1" s="1"/>
  <c r="M24" i="1"/>
  <c r="L24" i="1"/>
  <c r="K24" i="1"/>
  <c r="J24" i="1"/>
  <c r="H24" i="1"/>
  <c r="L23" i="1"/>
  <c r="N23" i="1" s="1"/>
  <c r="K23" i="1"/>
  <c r="J23" i="1"/>
  <c r="H23" i="1"/>
  <c r="L22" i="1"/>
  <c r="N22" i="1" s="1"/>
  <c r="K22" i="1"/>
  <c r="J22" i="1"/>
  <c r="H22" i="1"/>
  <c r="L21" i="1"/>
  <c r="K21" i="1"/>
  <c r="J21" i="1"/>
  <c r="H21" i="1"/>
  <c r="L20" i="1"/>
  <c r="N20" i="1" s="1"/>
  <c r="K20" i="1"/>
  <c r="J20" i="1"/>
  <c r="H20" i="1"/>
  <c r="O63" i="1" l="1"/>
  <c r="M63" i="1"/>
  <c r="M62" i="1"/>
  <c r="O62" i="1" s="1"/>
  <c r="N61" i="1"/>
  <c r="O61" i="1" s="1"/>
  <c r="O60" i="1"/>
  <c r="M60" i="1"/>
  <c r="M59" i="1"/>
  <c r="O59" i="1" s="1"/>
  <c r="O58" i="1"/>
  <c r="N57" i="1"/>
  <c r="O57" i="1" s="1"/>
  <c r="M57" i="1"/>
  <c r="M56" i="1"/>
  <c r="N56" i="1"/>
  <c r="O56" i="1" s="1"/>
  <c r="N55" i="1"/>
  <c r="O55" i="1"/>
  <c r="M54" i="1"/>
  <c r="O54" i="1"/>
  <c r="M52" i="1"/>
  <c r="N52" i="1"/>
  <c r="O52" i="1" s="1"/>
  <c r="M51" i="1"/>
  <c r="N51" i="1"/>
  <c r="O51" i="1" s="1"/>
  <c r="M50" i="1"/>
  <c r="N50" i="1"/>
  <c r="O50" i="1" s="1"/>
  <c r="N49" i="1"/>
  <c r="O49" i="1"/>
  <c r="M48" i="1"/>
  <c r="N48" i="1"/>
  <c r="O48" i="1" s="1"/>
  <c r="M47" i="1"/>
  <c r="O47" i="1" s="1"/>
  <c r="N45" i="1"/>
  <c r="O45" i="1" s="1"/>
  <c r="M45" i="1"/>
  <c r="N43" i="1"/>
  <c r="O43" i="1" s="1"/>
  <c r="O64" i="1"/>
  <c r="O67" i="1" s="1"/>
  <c r="M43" i="1"/>
  <c r="N42" i="1"/>
  <c r="O42" i="1" s="1"/>
  <c r="M42" i="1"/>
  <c r="O41" i="1"/>
  <c r="N40" i="1"/>
  <c r="O40" i="1" s="1"/>
  <c r="M40" i="1"/>
  <c r="N39" i="1"/>
  <c r="O39" i="1" s="1"/>
  <c r="M39" i="1"/>
  <c r="M38" i="1"/>
  <c r="O38" i="1" s="1"/>
  <c r="M35" i="1"/>
  <c r="O35" i="1" s="1"/>
  <c r="M34" i="1"/>
  <c r="O34" i="1" s="1"/>
  <c r="N33" i="1"/>
  <c r="O33" i="1" s="1"/>
  <c r="M32" i="1"/>
  <c r="N32" i="1"/>
  <c r="O32" i="1" s="1"/>
  <c r="M31" i="1"/>
  <c r="N31" i="1"/>
  <c r="O31" i="1" s="1"/>
  <c r="M30" i="1"/>
  <c r="O30" i="1" s="1"/>
  <c r="N28" i="1"/>
  <c r="O28" i="1" s="1"/>
  <c r="M28" i="1"/>
  <c r="N27" i="1"/>
  <c r="O27" i="1" s="1"/>
  <c r="M27" i="1"/>
  <c r="M26" i="1"/>
  <c r="N26" i="1"/>
  <c r="O26" i="1" s="1"/>
  <c r="M25" i="1"/>
  <c r="O25" i="1" s="1"/>
  <c r="M23" i="1"/>
  <c r="O23" i="1" s="1"/>
  <c r="M22" i="1"/>
  <c r="O22" i="1" s="1"/>
  <c r="N21" i="1"/>
  <c r="O21" i="1" s="1"/>
  <c r="M21" i="1"/>
  <c r="O70" i="1"/>
  <c r="M20" i="1"/>
  <c r="O20" i="1" s="1"/>
  <c r="O7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<sst xmlns="http://schemas.openxmlformats.org/spreadsheetml/2006/main" count="133" uniqueCount="89">
  <si>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</si>
  <si>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</si>
  <si>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</si>
  <si>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</si>
  <si>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</si>
  <si>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</si>
  <si>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</si>
  <si>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</si>
  <si>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</si>
  <si>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</si>
  <si>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</si>
  <si>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</si>
  <si>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</si>
  <si>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</si>
  <si>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</si>
  <si>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</si>
  <si>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</si>
  <si>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</si>
  <si>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</si>
  <si>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</si>
  <si>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</si>
  <si>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</si>
  <si>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</si>
  <si>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</si>
  <si>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</si>
  <si>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</si>
  <si>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</si>
  <si>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</si>
  <si>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</si>
  <si>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</si>
  <si>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</si>
  <si>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</si>
  <si>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</si>
  <si>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</si>
  <si>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</si>
  <si>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</si>
  <si>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</si>
  <si>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</si>
  <si>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</si>
  <si>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</si>
  <si>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</si>
  <si>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</si>
  <si>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</si>
  <si>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</si>
  <si>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</si>
  <si>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Par de Palas de mano Swim Power marca reconocida, talla M.
Dimensiones de 210 x 180 mm.</t>
  </si>
  <si>
    <t>Par de remos ochos marca reconocida para corrección de
brazada de 35 cm.</t>
  </si>
  <si>
    <t>Paracaidas de 23 cm x 23 cm marca reconocida para trabajo de
potencia y resistencia en el agua.</t>
  </si>
  <si>
    <t>Tablas compactas para natación 47 x 28 x 3 cm marca
reconocida, material sintético, modelo tabla kickboard, elaborada
de espuma suave EVA.</t>
  </si>
  <si>
    <t>Pullboy marca reconocida tamaño aprox 22 x 11 x 11 cm,
espuma EVA texturizada antideslizante, fabricado en material
suave</t>
  </si>
  <si>
    <t>BANDAS TUBULARES DE RESISTENCIA FORRADAS
Superficie antideslizante, fabricado en material flexible para
disminuir el impacto en el entrenamiento, ligero y portátil,
diámetro Base: 35 cm.</t>
  </si>
  <si>
    <t>Pelotas plásticas. Pelotas plásticas para piscina.</t>
  </si>
  <si>
    <t>Pelotas de Caucho pelotas de material de caucho tipo
baloncesto.</t>
  </si>
  <si>
    <t>Flotador tubular espuma natación 150cm</t>
  </si>
  <si>
    <t>Pelota de Vinilo. PELOTA DE VINIL 22 1/2 LISA, pelota gigante.</t>
  </si>
  <si>
    <t>Aros plasticos. Aro plano de 48 centímetros. Está fabricado en
plástico macizo a prueba de deformaciones, alabeos, roturas.</t>
  </si>
  <si>
    <t>Conos Plásticos. Cono de material plástico y de 4 colores,
multiuso. Su base es cuadrada de 30 cms. de alto.</t>
  </si>
  <si>
    <t>TABLA DESLIZANTE - SLIDE DOARD PARA PATINAJE. Tabla
deslizante de superficie dura enrollable. Medidas de la tabla:3
tablas de 2mtsx70cm.</t>
  </si>
  <si>
    <t>BANDAS ELESTICAS CIRCULARES DE ALTA RESISTENCIA
150 Lbs. Bandas elásticas circulares de alta resistencia en peso
de 150 libras. Marca reconocida - medida: 2Mt x 32mm x
4.5 mm
Resistencia: alta
Capacidad: 85 150 Libras de Tensión.</t>
  </si>
  <si>
    <t>Cuerda Lazo De Velocidad Para Saltar Guaya Ajustable
Gym.Mangos ligeros de 15 cm de largo con diseño ergonómico,
ideal para largos periodos de ejercicio.
Mangos con eje giratorio de alta velocidad (rodamientos con
balineras) Cuerda de 2.80 mt de largo La cuerda tiene un
diámetro de 5mm, suave y duradera.</t>
  </si>
  <si>
    <t>CONOS CON HUECOS. Conos Huecos de 30 cm de
Altura Material: Polipropileno Color:
verde</t>
  </si>
  <si>
    <t>Bastones 120cm calibre 10 Entrenamiento Deportivos
Coordinación</t>
  </si>
  <si>
    <t>BOSU O SUPERFICIES INESTABLES BOSU O SUPER FICIES
INESTABLES MARCA RECONOCIDA Modelo CMK071271 DE
23 CM DE ALTO POR 50 DE LARGO</t>
  </si>
  <si>
    <t>BALON MEDICINAL DE REBOTE MARCA RECONOCIDA
6 de 2 Kg
6 de 4 kg
6 de 6 kg</t>
  </si>
  <si>
    <t>AROS EXAGONALES AGILIDAD .KIT DE 6 AROS
EXAGONALES PARA AJULIDAD UNIDOS</t>
  </si>
  <si>
    <t>PLATILLO ENTRENAMIENTO MARCA RECONOCIDA. Cono
tipo platillo para marcación de terreno (mucho mas resistente
que los platillos genéricos - Ideales para trabajo pesado)
Material: siliconado
Superficie: Lisa</t>
  </si>
  <si>
    <t>Cono tipo platillo marca reconocida para marcación de terreno,
material polipropileno flexible, altura 7cm, superficie lisa.</t>
  </si>
  <si>
    <t>Escalera para hacer agilidad pliometrica
enrollable. Largo de 10mts</t>
  </si>
  <si>
    <t>Plano Inclinado O Rampa Modulo Goma Espuma 1.20x60x30</t>
  </si>
  <si>
    <t>Tablero Hebilla Entrenamiento Esencial Educativo Sensorial
Junta De Actividad Para Pequeños</t>
  </si>
  <si>
    <t>Cuerda De Escalada De Roca Estática Al Aire Libre De 12mm
40 metros.</t>
  </si>
  <si>
    <t>BANDAS TUBULAR CON CINTURON BANDA TUBULAR CON
CINTURON QUE ESTIENDA HASTA 6 METROS DE FORMA
SEGURA</t>
  </si>
  <si>
    <t>STEPS STEPS MODELO SP 1002</t>
  </si>
  <si>
    <t>Paracaídas De Alta Velocidad Entrenamiento Y Resistencia
Características del producto:
*Material impermeable y altamente resistente.
*Agarre para la cintura.
*Puntos de apoyo para generar la resistencia.
*Fácil de guardar.</t>
  </si>
  <si>
    <t>Valla de salto coordinación y agilidad graduable 3 medidas GSP-
1375, fabricado con materiales de alta calidad sólido y ligero
tubo PVC resistente al impacto. Es plegable y se puede regular
la altura para un mejor rendimiento. Material: PVC, graduable 3
alturas, color: verde y naranja, medidas ajustables: 15 cm, 23
cm, 30 cm, 37 cm de alto, medida de ancho: 45 cm.</t>
  </si>
  <si>
    <t>Mallas de mini tenis blancas, marca reconocida importada de 6
metros, con bases metálicas.</t>
  </si>
  <si>
    <t>CAJA DE BOLAS PUNTO NARANJA CAJA POR 24 TARROS
DE 2 UNIDADES PARA UN TOTAL DE 48 BOLAS PUNTO
NARANJA MARCA RECONOCIDA</t>
  </si>
  <si>
    <t>CAJA DE BOLAS PUNTO ROJOCAJA POR 24 TARROS DE 2
UNIDADES PARA UN TOTAL DE 48 BOLAS PUNTO ROJO
MARCA RECONOCIDA</t>
  </si>
  <si>
    <t>CAJA DE BOLA COMPETENCIA. CAJA POR 24 TARROS DE 2
UNIDADES PARA UN TOTAL DE 48 BOLAS MARCA
RECONOCIDA TAPA ROJA</t>
  </si>
  <si>
    <t>CAJA DE BOLAS PUNTO VERDE CAJAS POR 24 TARROS DE
2 UNIDADES PARA UN TOTAL DE 48 BOLAS POR CAJA
MARCA RECONOCIDA</t>
  </si>
  <si>
    <t>BALONES #3 MARCA RECONOCIDA FUTBOL
FUNDAMENTACION GAMBETA Ii. Construcción cosido a
máquina; con diseño en cubierta en forma
pentagonal y hexagonal; 32 Paneles.
Peso 300 - 340 g, circunferencia 58.5 a 60 cm, alta suavidad
para procesos formativos, neumático en caucho butilo de dos
capas</t>
  </si>
  <si>
    <t>BALONES #4 MARCA RECONOCIDA FUTBOL
FUNDAMENTACION GAMBETA Ii. Construcción cosido a
máquina; con diseño en cubierta en forma
pentagonal y hexagonal; 32 paneles.
Peso 350 - 390 g, circunferencia 63.5 a 65 cm, alta suavidad
para procesos formativos, neumático en caucho butilo de dos
capas.</t>
  </si>
  <si>
    <t>BALONES #5 MARCA RECONOCIDA FUTBOL
FUNDAMENTACION GAMBETA Ii.Construcción cosido a
máquina; con diseño en cubierta en forma
pentagonal y hexagonal, alta suavidad para procesos formativos,
neumático en caucho butilo de dos capas.</t>
  </si>
  <si>
    <t>ESTACA METALICA DE ENTRENAMIENTO CON PUNTA
METALICA.- Estaca Resorte
- Punta Metálica
- Tubo de 1.50 cm</t>
  </si>
  <si>
    <t>MALLAS PARA ARCOS DE FUTBOL DE MEDIDAS
REGLAMENTARIAS COLOR BLANCO Medidas oficiales
Largo 7,44 mts x alto 2,50 mts cabaña 1,20 mts</t>
  </si>
  <si>
    <t>MALLAS PARA ARCOS DE FUTBOL 5 DE MEDIDAS
REGLAMENTARIAS COLOR BLANCO Medidas oficiales
Largo 3 mts x alto 2 mts cabaña 1 mts</t>
  </si>
  <si>
    <t>MALLA DE PRESICION FUTBOL 11 Red de precisión para
remate con medidas reglamentarias de futbol 11 Largo 7,44 mts
x alto 2,50 mts cabaña 1,20 mts</t>
  </si>
  <si>
    <t>Kit de banda elástica cerrada Kit de 5 piezas de bandas cerradas
elásticas elaboradas en látex natural</t>
  </si>
  <si>
    <t>Cinta de demarcación Rollo elástico de demarcación de 40
metros de largo x 4 cm de ancho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</si>
</sst>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2"/>
  <sheetViews>
    <sheetView tabSelected="1" topLeftCell="A37" zoomScale="60" zoomScaleNormal="60" zoomScaleSheetLayoutView="70" zoomScalePageLayoutView="55" workbookViewId="0">
      <selection activeCell="F10" sqref="F10:G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29"/>
      <c r="J12" s="29"/>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29"/>
      <c r="J14" s="29"/>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66" customHeight="1" x14ac:dyDescent="0.25">
      <c r="A20" s="31">
        <v>1</v>
      </c>
      <c r="B20" s="24" t="s">
        <v>45</v>
      </c>
      <c r="C20" s="32"/>
      <c r="D20" s="25">
        <v>10</v>
      </c>
      <c r="E20" s="33" t="s">
        <v>44</v>
      </c>
      <c r="F20" s="34"/>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3" customFormat="1" ht="66" customHeight="1" x14ac:dyDescent="0.25">
      <c r="A21" s="31">
        <v>2</v>
      </c>
      <c r="B21" s="24" t="s">
        <v>46</v>
      </c>
      <c r="C21" s="32"/>
      <c r="D21" s="25">
        <v>10</v>
      </c>
      <c r="E21" s="33" t="s">
        <v>44</v>
      </c>
      <c r="F21" s="34"/>
      <c r="G21" s="28">
        <v>0</v>
      </c>
      <c r="H21" s="1">
        <f t="shared" ref="H21:H52" si="0">+ROUND(F21*G21,0)</f>
        <v>0</v>
      </c>
      <c r="I21" s="28">
        <v>0</v>
      </c>
      <c r="J21" s="1">
        <f t="shared" ref="J21:J52" si="1">ROUND(F21*I21,0)</f>
        <v>0</v>
      </c>
      <c r="K21" s="1">
        <f t="shared" ref="K21:K52" si="2">ROUND(F21+H21+J21,0)</f>
        <v>0</v>
      </c>
      <c r="L21" s="1">
        <f t="shared" ref="L21:L52" si="3">ROUND(F21*D21,0)</f>
        <v>0</v>
      </c>
      <c r="M21" s="1">
        <f t="shared" ref="M21:M52" si="4">ROUND(L21*G21,0)</f>
        <v>0</v>
      </c>
      <c r="N21" s="1">
        <f t="shared" ref="N21:N52" si="5">ROUND(L21*I21,0)</f>
        <v>0</v>
      </c>
      <c r="O21" s="2">
        <f t="shared" ref="O21:O52" si="6">ROUND(L21+N21+M21,0)</f>
        <v>0</v>
      </c>
    </row>
    <row r="22" spans="1:15" s="23" customFormat="1" ht="61.5" customHeight="1" x14ac:dyDescent="0.25">
      <c r="A22" s="31">
        <v>3</v>
      </c>
      <c r="B22" s="24" t="s">
        <v>47</v>
      </c>
      <c r="C22" s="32"/>
      <c r="D22" s="25">
        <v>10</v>
      </c>
      <c r="E22" s="33" t="s">
        <v>44</v>
      </c>
      <c r="F22" s="34"/>
      <c r="G22" s="28">
        <v>0</v>
      </c>
      <c r="H22" s="1">
        <f t="shared" si="0"/>
        <v>0</v>
      </c>
      <c r="I22" s="28">
        <v>0</v>
      </c>
      <c r="J22" s="1">
        <f t="shared" si="1"/>
        <v>0</v>
      </c>
      <c r="K22" s="1">
        <f t="shared" si="2"/>
        <v>0</v>
      </c>
      <c r="L22" s="1">
        <f t="shared" si="3"/>
        <v>0</v>
      </c>
      <c r="M22" s="1">
        <f t="shared" si="4"/>
        <v>0</v>
      </c>
      <c r="N22" s="1">
        <f t="shared" si="5"/>
        <v>0</v>
      </c>
      <c r="O22" s="2">
        <f t="shared" si="6"/>
        <v>0</v>
      </c>
    </row>
    <row r="23" spans="1:15" s="23" customFormat="1" ht="58.5" customHeight="1" x14ac:dyDescent="0.25">
      <c r="A23" s="31">
        <v>4</v>
      </c>
      <c r="B23" s="24" t="s">
        <v>48</v>
      </c>
      <c r="C23" s="32"/>
      <c r="D23" s="25">
        <v>10</v>
      </c>
      <c r="E23" s="33" t="s">
        <v>44</v>
      </c>
      <c r="F23" s="34"/>
      <c r="G23" s="28">
        <v>0</v>
      </c>
      <c r="H23" s="1">
        <f t="shared" si="0"/>
        <v>0</v>
      </c>
      <c r="I23" s="28">
        <v>0</v>
      </c>
      <c r="J23" s="1">
        <f t="shared" si="1"/>
        <v>0</v>
      </c>
      <c r="K23" s="1">
        <f t="shared" si="2"/>
        <v>0</v>
      </c>
      <c r="L23" s="1">
        <f t="shared" si="3"/>
        <v>0</v>
      </c>
      <c r="M23" s="1">
        <f t="shared" si="4"/>
        <v>0</v>
      </c>
      <c r="N23" s="1">
        <f t="shared" si="5"/>
        <v>0</v>
      </c>
      <c r="O23" s="2">
        <f t="shared" si="6"/>
        <v>0</v>
      </c>
    </row>
    <row r="24" spans="1:15" s="23" customFormat="1" ht="58.5" customHeight="1" x14ac:dyDescent="0.25">
      <c r="A24" s="31">
        <v>5</v>
      </c>
      <c r="B24" s="24" t="s">
        <v>49</v>
      </c>
      <c r="C24" s="32"/>
      <c r="D24" s="25">
        <v>10</v>
      </c>
      <c r="E24" s="33" t="s">
        <v>44</v>
      </c>
      <c r="F24" s="34"/>
      <c r="G24" s="28">
        <v>0</v>
      </c>
      <c r="H24" s="1">
        <f t="shared" si="0"/>
        <v>0</v>
      </c>
      <c r="I24" s="28">
        <v>0</v>
      </c>
      <c r="J24" s="1">
        <f t="shared" si="1"/>
        <v>0</v>
      </c>
      <c r="K24" s="1">
        <f t="shared" si="2"/>
        <v>0</v>
      </c>
      <c r="L24" s="1">
        <f t="shared" si="3"/>
        <v>0</v>
      </c>
      <c r="M24" s="1">
        <f t="shared" si="4"/>
        <v>0</v>
      </c>
      <c r="N24" s="1">
        <f t="shared" si="5"/>
        <v>0</v>
      </c>
      <c r="O24" s="2">
        <f t="shared" si="6"/>
        <v>0</v>
      </c>
    </row>
    <row r="25" spans="1:15" s="23" customFormat="1" ht="66" customHeight="1" x14ac:dyDescent="0.25">
      <c r="A25" s="31">
        <v>6</v>
      </c>
      <c r="B25" s="24" t="s">
        <v>50</v>
      </c>
      <c r="C25" s="32"/>
      <c r="D25" s="25">
        <v>10</v>
      </c>
      <c r="E25" s="33" t="s">
        <v>44</v>
      </c>
      <c r="F25" s="34"/>
      <c r="G25" s="28">
        <v>0</v>
      </c>
      <c r="H25" s="1">
        <f t="shared" si="0"/>
        <v>0</v>
      </c>
      <c r="I25" s="28">
        <v>0</v>
      </c>
      <c r="J25" s="1">
        <f t="shared" si="1"/>
        <v>0</v>
      </c>
      <c r="K25" s="1">
        <f t="shared" si="2"/>
        <v>0</v>
      </c>
      <c r="L25" s="1">
        <f t="shared" si="3"/>
        <v>0</v>
      </c>
      <c r="M25" s="1">
        <f t="shared" si="4"/>
        <v>0</v>
      </c>
      <c r="N25" s="1">
        <f t="shared" si="5"/>
        <v>0</v>
      </c>
      <c r="O25" s="2">
        <f t="shared" si="6"/>
        <v>0</v>
      </c>
    </row>
    <row r="26" spans="1:15" s="23" customFormat="1" ht="66" customHeight="1" x14ac:dyDescent="0.25">
      <c r="A26" s="31">
        <v>7</v>
      </c>
      <c r="B26" s="24" t="s">
        <v>51</v>
      </c>
      <c r="C26" s="32"/>
      <c r="D26" s="25">
        <v>200</v>
      </c>
      <c r="E26" s="33" t="s">
        <v>44</v>
      </c>
      <c r="F26" s="34"/>
      <c r="G26" s="28">
        <v>0</v>
      </c>
      <c r="H26" s="1">
        <f t="shared" si="0"/>
        <v>0</v>
      </c>
      <c r="I26" s="28">
        <v>0</v>
      </c>
      <c r="J26" s="1">
        <f t="shared" si="1"/>
        <v>0</v>
      </c>
      <c r="K26" s="1">
        <f t="shared" si="2"/>
        <v>0</v>
      </c>
      <c r="L26" s="1">
        <f t="shared" si="3"/>
        <v>0</v>
      </c>
      <c r="M26" s="1">
        <f t="shared" si="4"/>
        <v>0</v>
      </c>
      <c r="N26" s="1">
        <f t="shared" si="5"/>
        <v>0</v>
      </c>
      <c r="O26" s="2">
        <f t="shared" si="6"/>
        <v>0</v>
      </c>
    </row>
    <row r="27" spans="1:15" s="23" customFormat="1" ht="61.5" customHeight="1" x14ac:dyDescent="0.25">
      <c r="A27" s="31">
        <v>8</v>
      </c>
      <c r="B27" s="24" t="s">
        <v>52</v>
      </c>
      <c r="C27" s="32"/>
      <c r="D27" s="25">
        <v>20</v>
      </c>
      <c r="E27" s="33" t="s">
        <v>44</v>
      </c>
      <c r="F27" s="34"/>
      <c r="G27" s="28">
        <v>0</v>
      </c>
      <c r="H27" s="1">
        <f t="shared" si="0"/>
        <v>0</v>
      </c>
      <c r="I27" s="28">
        <v>0</v>
      </c>
      <c r="J27" s="1">
        <f t="shared" si="1"/>
        <v>0</v>
      </c>
      <c r="K27" s="1">
        <f t="shared" si="2"/>
        <v>0</v>
      </c>
      <c r="L27" s="1">
        <f t="shared" si="3"/>
        <v>0</v>
      </c>
      <c r="M27" s="1">
        <f t="shared" si="4"/>
        <v>0</v>
      </c>
      <c r="N27" s="1">
        <f t="shared" si="5"/>
        <v>0</v>
      </c>
      <c r="O27" s="2">
        <f t="shared" si="6"/>
        <v>0</v>
      </c>
    </row>
    <row r="28" spans="1:15" s="23" customFormat="1" ht="60" customHeight="1" x14ac:dyDescent="0.25">
      <c r="A28" s="31">
        <v>9</v>
      </c>
      <c r="B28" s="24" t="s">
        <v>53</v>
      </c>
      <c r="C28" s="32"/>
      <c r="D28" s="25">
        <v>30</v>
      </c>
      <c r="E28" s="33" t="s">
        <v>44</v>
      </c>
      <c r="F28" s="34"/>
      <c r="G28" s="28">
        <v>0</v>
      </c>
      <c r="H28" s="1">
        <f t="shared" si="0"/>
        <v>0</v>
      </c>
      <c r="I28" s="28">
        <v>0</v>
      </c>
      <c r="J28" s="1">
        <f t="shared" si="1"/>
        <v>0</v>
      </c>
      <c r="K28" s="1">
        <f t="shared" si="2"/>
        <v>0</v>
      </c>
      <c r="L28" s="1">
        <f t="shared" si="3"/>
        <v>0</v>
      </c>
      <c r="M28" s="1">
        <f t="shared" si="4"/>
        <v>0</v>
      </c>
      <c r="N28" s="1">
        <f t="shared" si="5"/>
        <v>0</v>
      </c>
      <c r="O28" s="2">
        <f t="shared" si="6"/>
        <v>0</v>
      </c>
    </row>
    <row r="29" spans="1:15" s="23" customFormat="1" ht="65.25" customHeight="1" x14ac:dyDescent="0.25">
      <c r="A29" s="31">
        <v>10</v>
      </c>
      <c r="B29" s="24" t="s">
        <v>54</v>
      </c>
      <c r="C29" s="32"/>
      <c r="D29" s="25">
        <v>10</v>
      </c>
      <c r="E29" s="33" t="s">
        <v>44</v>
      </c>
      <c r="F29" s="34"/>
      <c r="G29" s="28">
        <v>0</v>
      </c>
      <c r="H29" s="1">
        <f t="shared" si="0"/>
        <v>0</v>
      </c>
      <c r="I29" s="28">
        <v>0</v>
      </c>
      <c r="J29" s="1">
        <f t="shared" si="1"/>
        <v>0</v>
      </c>
      <c r="K29" s="1">
        <f t="shared" si="2"/>
        <v>0</v>
      </c>
      <c r="L29" s="1">
        <f t="shared" si="3"/>
        <v>0</v>
      </c>
      <c r="M29" s="1">
        <f t="shared" si="4"/>
        <v>0</v>
      </c>
      <c r="N29" s="1">
        <f t="shared" si="5"/>
        <v>0</v>
      </c>
      <c r="O29" s="2">
        <f t="shared" si="6"/>
        <v>0</v>
      </c>
    </row>
    <row r="30" spans="1:15" s="23" customFormat="1" ht="69" customHeight="1" x14ac:dyDescent="0.25">
      <c r="A30" s="31">
        <v>11</v>
      </c>
      <c r="B30" s="24" t="s">
        <v>55</v>
      </c>
      <c r="C30" s="32"/>
      <c r="D30" s="25">
        <v>40</v>
      </c>
      <c r="E30" s="33" t="s">
        <v>44</v>
      </c>
      <c r="F30" s="34"/>
      <c r="G30" s="28">
        <v>0</v>
      </c>
      <c r="H30" s="1">
        <f t="shared" si="0"/>
        <v>0</v>
      </c>
      <c r="I30" s="28">
        <v>0</v>
      </c>
      <c r="J30" s="1">
        <f t="shared" si="1"/>
        <v>0</v>
      </c>
      <c r="K30" s="1">
        <f t="shared" si="2"/>
        <v>0</v>
      </c>
      <c r="L30" s="1">
        <f t="shared" si="3"/>
        <v>0</v>
      </c>
      <c r="M30" s="1">
        <f t="shared" si="4"/>
        <v>0</v>
      </c>
      <c r="N30" s="1">
        <f t="shared" si="5"/>
        <v>0</v>
      </c>
      <c r="O30" s="2">
        <f t="shared" si="6"/>
        <v>0</v>
      </c>
    </row>
    <row r="31" spans="1:15" s="23" customFormat="1" ht="68.25" customHeight="1" x14ac:dyDescent="0.25">
      <c r="A31" s="31">
        <v>12</v>
      </c>
      <c r="B31" s="24" t="s">
        <v>56</v>
      </c>
      <c r="C31" s="32"/>
      <c r="D31" s="25">
        <v>40</v>
      </c>
      <c r="E31" s="33" t="s">
        <v>44</v>
      </c>
      <c r="F31" s="34"/>
      <c r="G31" s="28">
        <v>0</v>
      </c>
      <c r="H31" s="1">
        <f t="shared" si="0"/>
        <v>0</v>
      </c>
      <c r="I31" s="28">
        <v>0</v>
      </c>
      <c r="J31" s="1">
        <f t="shared" si="1"/>
        <v>0</v>
      </c>
      <c r="K31" s="1">
        <f t="shared" si="2"/>
        <v>0</v>
      </c>
      <c r="L31" s="1">
        <f t="shared" si="3"/>
        <v>0</v>
      </c>
      <c r="M31" s="1">
        <f t="shared" si="4"/>
        <v>0</v>
      </c>
      <c r="N31" s="1">
        <f t="shared" si="5"/>
        <v>0</v>
      </c>
      <c r="O31" s="2">
        <f t="shared" si="6"/>
        <v>0</v>
      </c>
    </row>
    <row r="32" spans="1:15" s="23" customFormat="1" ht="65.25" customHeight="1" x14ac:dyDescent="0.25">
      <c r="A32" s="31">
        <v>13</v>
      </c>
      <c r="B32" s="24" t="s">
        <v>57</v>
      </c>
      <c r="C32" s="32"/>
      <c r="D32" s="25">
        <v>6</v>
      </c>
      <c r="E32" s="33" t="s">
        <v>44</v>
      </c>
      <c r="F32" s="34"/>
      <c r="G32" s="28">
        <v>0</v>
      </c>
      <c r="H32" s="1">
        <f t="shared" si="0"/>
        <v>0</v>
      </c>
      <c r="I32" s="28">
        <v>0</v>
      </c>
      <c r="J32" s="1">
        <f t="shared" si="1"/>
        <v>0</v>
      </c>
      <c r="K32" s="1">
        <f t="shared" si="2"/>
        <v>0</v>
      </c>
      <c r="L32" s="1">
        <f t="shared" si="3"/>
        <v>0</v>
      </c>
      <c r="M32" s="1">
        <f t="shared" si="4"/>
        <v>0</v>
      </c>
      <c r="N32" s="1">
        <f t="shared" si="5"/>
        <v>0</v>
      </c>
      <c r="O32" s="2">
        <f t="shared" si="6"/>
        <v>0</v>
      </c>
    </row>
    <row r="33" spans="1:15" s="23" customFormat="1" ht="94.5" customHeight="1" x14ac:dyDescent="0.25">
      <c r="A33" s="31">
        <v>14</v>
      </c>
      <c r="B33" s="24" t="s">
        <v>58</v>
      </c>
      <c r="C33" s="32"/>
      <c r="D33" s="25">
        <v>20</v>
      </c>
      <c r="E33" s="33" t="s">
        <v>44</v>
      </c>
      <c r="F33" s="34"/>
      <c r="G33" s="28">
        <v>0</v>
      </c>
      <c r="H33" s="1">
        <f t="shared" si="0"/>
        <v>0</v>
      </c>
      <c r="I33" s="28">
        <v>0</v>
      </c>
      <c r="J33" s="1">
        <f t="shared" si="1"/>
        <v>0</v>
      </c>
      <c r="K33" s="1">
        <f t="shared" si="2"/>
        <v>0</v>
      </c>
      <c r="L33" s="1">
        <f t="shared" si="3"/>
        <v>0</v>
      </c>
      <c r="M33" s="1">
        <f t="shared" si="4"/>
        <v>0</v>
      </c>
      <c r="N33" s="1">
        <f t="shared" si="5"/>
        <v>0</v>
      </c>
      <c r="O33" s="2">
        <f t="shared" si="6"/>
        <v>0</v>
      </c>
    </row>
    <row r="34" spans="1:15" s="23" customFormat="1" ht="99.75" customHeight="1" x14ac:dyDescent="0.25">
      <c r="A34" s="31">
        <v>15</v>
      </c>
      <c r="B34" s="24" t="s">
        <v>59</v>
      </c>
      <c r="C34" s="32"/>
      <c r="D34" s="25">
        <v>8</v>
      </c>
      <c r="E34" s="33" t="s">
        <v>44</v>
      </c>
      <c r="F34" s="34"/>
      <c r="G34" s="28">
        <v>0</v>
      </c>
      <c r="H34" s="1">
        <f t="shared" si="0"/>
        <v>0</v>
      </c>
      <c r="I34" s="28">
        <v>0</v>
      </c>
      <c r="J34" s="1">
        <f t="shared" si="1"/>
        <v>0</v>
      </c>
      <c r="K34" s="1">
        <f t="shared" si="2"/>
        <v>0</v>
      </c>
      <c r="L34" s="1">
        <f t="shared" si="3"/>
        <v>0</v>
      </c>
      <c r="M34" s="1">
        <f t="shared" si="4"/>
        <v>0</v>
      </c>
      <c r="N34" s="1">
        <f t="shared" si="5"/>
        <v>0</v>
      </c>
      <c r="O34" s="2">
        <f t="shared" si="6"/>
        <v>0</v>
      </c>
    </row>
    <row r="35" spans="1:15" s="23" customFormat="1" ht="68.25" customHeight="1" x14ac:dyDescent="0.25">
      <c r="A35" s="31">
        <v>16</v>
      </c>
      <c r="B35" s="24" t="s">
        <v>60</v>
      </c>
      <c r="C35" s="32"/>
      <c r="D35" s="25">
        <v>40</v>
      </c>
      <c r="E35" s="33" t="s">
        <v>44</v>
      </c>
      <c r="F35" s="34"/>
      <c r="G35" s="28">
        <v>0</v>
      </c>
      <c r="H35" s="1">
        <f t="shared" si="0"/>
        <v>0</v>
      </c>
      <c r="I35" s="28">
        <v>0</v>
      </c>
      <c r="J35" s="1">
        <f t="shared" si="1"/>
        <v>0</v>
      </c>
      <c r="K35" s="1">
        <f t="shared" si="2"/>
        <v>0</v>
      </c>
      <c r="L35" s="1">
        <f t="shared" si="3"/>
        <v>0</v>
      </c>
      <c r="M35" s="1">
        <f t="shared" si="4"/>
        <v>0</v>
      </c>
      <c r="N35" s="1">
        <f t="shared" si="5"/>
        <v>0</v>
      </c>
      <c r="O35" s="2">
        <f t="shared" si="6"/>
        <v>0</v>
      </c>
    </row>
    <row r="36" spans="1:15" s="23" customFormat="1" ht="66.75" customHeight="1" x14ac:dyDescent="0.25">
      <c r="A36" s="31">
        <v>17</v>
      </c>
      <c r="B36" s="24" t="s">
        <v>61</v>
      </c>
      <c r="C36" s="32"/>
      <c r="D36" s="25">
        <v>30</v>
      </c>
      <c r="E36" s="33" t="s">
        <v>44</v>
      </c>
      <c r="F36" s="34"/>
      <c r="G36" s="28">
        <v>0</v>
      </c>
      <c r="H36" s="1">
        <f t="shared" si="0"/>
        <v>0</v>
      </c>
      <c r="I36" s="28">
        <v>0</v>
      </c>
      <c r="J36" s="1">
        <f t="shared" si="1"/>
        <v>0</v>
      </c>
      <c r="K36" s="1">
        <f t="shared" si="2"/>
        <v>0</v>
      </c>
      <c r="L36" s="1">
        <f t="shared" si="3"/>
        <v>0</v>
      </c>
      <c r="M36" s="1">
        <f t="shared" si="4"/>
        <v>0</v>
      </c>
      <c r="N36" s="1">
        <f t="shared" si="5"/>
        <v>0</v>
      </c>
      <c r="O36" s="2">
        <f t="shared" si="6"/>
        <v>0</v>
      </c>
    </row>
    <row r="37" spans="1:15" s="23" customFormat="1" ht="60.75" customHeight="1" x14ac:dyDescent="0.25">
      <c r="A37" s="31">
        <v>18</v>
      </c>
      <c r="B37" s="24" t="s">
        <v>62</v>
      </c>
      <c r="C37" s="32"/>
      <c r="D37" s="25">
        <v>15</v>
      </c>
      <c r="E37" s="33" t="s">
        <v>44</v>
      </c>
      <c r="F37" s="34"/>
      <c r="G37" s="28">
        <v>0</v>
      </c>
      <c r="H37" s="1">
        <f t="shared" si="0"/>
        <v>0</v>
      </c>
      <c r="I37" s="28">
        <v>0</v>
      </c>
      <c r="J37" s="1">
        <f t="shared" si="1"/>
        <v>0</v>
      </c>
      <c r="K37" s="1">
        <f t="shared" si="2"/>
        <v>0</v>
      </c>
      <c r="L37" s="1">
        <f t="shared" si="3"/>
        <v>0</v>
      </c>
      <c r="M37" s="1">
        <f t="shared" si="4"/>
        <v>0</v>
      </c>
      <c r="N37" s="1">
        <f t="shared" si="5"/>
        <v>0</v>
      </c>
      <c r="O37" s="2">
        <f t="shared" si="6"/>
        <v>0</v>
      </c>
    </row>
    <row r="38" spans="1:15" s="23" customFormat="1" ht="66.75" customHeight="1" x14ac:dyDescent="0.25">
      <c r="A38" s="31">
        <v>19</v>
      </c>
      <c r="B38" s="24" t="s">
        <v>63</v>
      </c>
      <c r="C38" s="32"/>
      <c r="D38" s="25">
        <v>18</v>
      </c>
      <c r="E38" s="33" t="s">
        <v>44</v>
      </c>
      <c r="F38" s="34"/>
      <c r="G38" s="28">
        <v>0</v>
      </c>
      <c r="H38" s="1">
        <f t="shared" si="0"/>
        <v>0</v>
      </c>
      <c r="I38" s="28">
        <v>0</v>
      </c>
      <c r="J38" s="1">
        <f t="shared" si="1"/>
        <v>0</v>
      </c>
      <c r="K38" s="1">
        <f t="shared" si="2"/>
        <v>0</v>
      </c>
      <c r="L38" s="1">
        <f t="shared" si="3"/>
        <v>0</v>
      </c>
      <c r="M38" s="1">
        <f t="shared" si="4"/>
        <v>0</v>
      </c>
      <c r="N38" s="1">
        <f t="shared" si="5"/>
        <v>0</v>
      </c>
      <c r="O38" s="2">
        <f t="shared" si="6"/>
        <v>0</v>
      </c>
    </row>
    <row r="39" spans="1:15" s="23" customFormat="1" ht="62.25" customHeight="1" x14ac:dyDescent="0.25">
      <c r="A39" s="31">
        <v>20</v>
      </c>
      <c r="B39" s="24" t="s">
        <v>64</v>
      </c>
      <c r="C39" s="32"/>
      <c r="D39" s="25">
        <v>8</v>
      </c>
      <c r="E39" s="33" t="s">
        <v>44</v>
      </c>
      <c r="F39" s="34"/>
      <c r="G39" s="28">
        <v>0</v>
      </c>
      <c r="H39" s="1">
        <f t="shared" si="0"/>
        <v>0</v>
      </c>
      <c r="I39" s="28">
        <v>0</v>
      </c>
      <c r="J39" s="1">
        <f t="shared" si="1"/>
        <v>0</v>
      </c>
      <c r="K39" s="1">
        <f t="shared" si="2"/>
        <v>0</v>
      </c>
      <c r="L39" s="1">
        <f t="shared" si="3"/>
        <v>0</v>
      </c>
      <c r="M39" s="1">
        <f t="shared" si="4"/>
        <v>0</v>
      </c>
      <c r="N39" s="1">
        <f t="shared" si="5"/>
        <v>0</v>
      </c>
      <c r="O39" s="2">
        <f t="shared" si="6"/>
        <v>0</v>
      </c>
    </row>
    <row r="40" spans="1:15" s="23" customFormat="1" ht="75" customHeight="1" x14ac:dyDescent="0.25">
      <c r="A40" s="31">
        <v>21</v>
      </c>
      <c r="B40" s="24" t="s">
        <v>65</v>
      </c>
      <c r="C40" s="32"/>
      <c r="D40" s="25">
        <v>260</v>
      </c>
      <c r="E40" s="33" t="s">
        <v>44</v>
      </c>
      <c r="F40" s="34"/>
      <c r="G40" s="28">
        <v>0</v>
      </c>
      <c r="H40" s="1">
        <f t="shared" si="0"/>
        <v>0</v>
      </c>
      <c r="I40" s="28">
        <v>0</v>
      </c>
      <c r="J40" s="1">
        <f t="shared" si="1"/>
        <v>0</v>
      </c>
      <c r="K40" s="1">
        <f t="shared" si="2"/>
        <v>0</v>
      </c>
      <c r="L40" s="1">
        <f t="shared" si="3"/>
        <v>0</v>
      </c>
      <c r="M40" s="1">
        <f t="shared" si="4"/>
        <v>0</v>
      </c>
      <c r="N40" s="1">
        <f t="shared" si="5"/>
        <v>0</v>
      </c>
      <c r="O40" s="2">
        <f t="shared" si="6"/>
        <v>0</v>
      </c>
    </row>
    <row r="41" spans="1:15" s="23" customFormat="1" ht="68.25" customHeight="1" x14ac:dyDescent="0.25">
      <c r="A41" s="31">
        <v>22</v>
      </c>
      <c r="B41" s="24" t="s">
        <v>66</v>
      </c>
      <c r="C41" s="32"/>
      <c r="D41" s="25">
        <v>30</v>
      </c>
      <c r="E41" s="33" t="s">
        <v>44</v>
      </c>
      <c r="F41" s="34"/>
      <c r="G41" s="28">
        <v>0</v>
      </c>
      <c r="H41" s="1">
        <f t="shared" si="0"/>
        <v>0</v>
      </c>
      <c r="I41" s="28">
        <v>0</v>
      </c>
      <c r="J41" s="1">
        <f t="shared" si="1"/>
        <v>0</v>
      </c>
      <c r="K41" s="1">
        <f t="shared" si="2"/>
        <v>0</v>
      </c>
      <c r="L41" s="1">
        <f t="shared" si="3"/>
        <v>0</v>
      </c>
      <c r="M41" s="1">
        <f t="shared" si="4"/>
        <v>0</v>
      </c>
      <c r="N41" s="1">
        <f t="shared" si="5"/>
        <v>0</v>
      </c>
      <c r="O41" s="2">
        <f t="shared" si="6"/>
        <v>0</v>
      </c>
    </row>
    <row r="42" spans="1:15" s="23" customFormat="1" ht="74.25" customHeight="1" x14ac:dyDescent="0.25">
      <c r="A42" s="31">
        <v>23</v>
      </c>
      <c r="B42" s="24" t="s">
        <v>67</v>
      </c>
      <c r="C42" s="32"/>
      <c r="D42" s="25">
        <v>8</v>
      </c>
      <c r="E42" s="33" t="s">
        <v>44</v>
      </c>
      <c r="F42" s="34"/>
      <c r="G42" s="28">
        <v>0</v>
      </c>
      <c r="H42" s="1">
        <f t="shared" si="0"/>
        <v>0</v>
      </c>
      <c r="I42" s="28">
        <v>0</v>
      </c>
      <c r="J42" s="1">
        <f t="shared" si="1"/>
        <v>0</v>
      </c>
      <c r="K42" s="1">
        <f t="shared" si="2"/>
        <v>0</v>
      </c>
      <c r="L42" s="1">
        <f t="shared" si="3"/>
        <v>0</v>
      </c>
      <c r="M42" s="1">
        <f t="shared" si="4"/>
        <v>0</v>
      </c>
      <c r="N42" s="1">
        <f t="shared" si="5"/>
        <v>0</v>
      </c>
      <c r="O42" s="2">
        <f t="shared" si="6"/>
        <v>0</v>
      </c>
    </row>
    <row r="43" spans="1:15" s="23" customFormat="1" ht="69.75" customHeight="1" x14ac:dyDescent="0.25">
      <c r="A43" s="31">
        <v>24</v>
      </c>
      <c r="B43" s="24" t="s">
        <v>68</v>
      </c>
      <c r="C43" s="32"/>
      <c r="D43" s="25">
        <v>2</v>
      </c>
      <c r="E43" s="33" t="s">
        <v>44</v>
      </c>
      <c r="F43" s="34"/>
      <c r="G43" s="28">
        <v>0</v>
      </c>
      <c r="H43" s="1">
        <f t="shared" si="0"/>
        <v>0</v>
      </c>
      <c r="I43" s="28">
        <v>0</v>
      </c>
      <c r="J43" s="1">
        <f t="shared" si="1"/>
        <v>0</v>
      </c>
      <c r="K43" s="1">
        <f t="shared" si="2"/>
        <v>0</v>
      </c>
      <c r="L43" s="1">
        <f t="shared" si="3"/>
        <v>0</v>
      </c>
      <c r="M43" s="1">
        <f t="shared" si="4"/>
        <v>0</v>
      </c>
      <c r="N43" s="1">
        <f t="shared" si="5"/>
        <v>0</v>
      </c>
      <c r="O43" s="2">
        <f t="shared" si="6"/>
        <v>0</v>
      </c>
    </row>
    <row r="44" spans="1:15" s="23" customFormat="1" ht="68.25" customHeight="1" x14ac:dyDescent="0.25">
      <c r="A44" s="31">
        <v>25</v>
      </c>
      <c r="B44" s="24" t="s">
        <v>69</v>
      </c>
      <c r="C44" s="32"/>
      <c r="D44" s="25">
        <v>6</v>
      </c>
      <c r="E44" s="33" t="s">
        <v>44</v>
      </c>
      <c r="F44" s="34"/>
      <c r="G44" s="28">
        <v>0</v>
      </c>
      <c r="H44" s="1">
        <f t="shared" si="0"/>
        <v>0</v>
      </c>
      <c r="I44" s="28">
        <v>0</v>
      </c>
      <c r="J44" s="1">
        <f t="shared" si="1"/>
        <v>0</v>
      </c>
      <c r="K44" s="1">
        <f t="shared" si="2"/>
        <v>0</v>
      </c>
      <c r="L44" s="1">
        <f t="shared" si="3"/>
        <v>0</v>
      </c>
      <c r="M44" s="1">
        <f t="shared" si="4"/>
        <v>0</v>
      </c>
      <c r="N44" s="1">
        <f t="shared" si="5"/>
        <v>0</v>
      </c>
      <c r="O44" s="2">
        <f t="shared" si="6"/>
        <v>0</v>
      </c>
    </row>
    <row r="45" spans="1:15" s="23" customFormat="1" ht="65.25" customHeight="1" x14ac:dyDescent="0.25">
      <c r="A45" s="31">
        <v>26</v>
      </c>
      <c r="B45" s="24" t="s">
        <v>70</v>
      </c>
      <c r="C45" s="32"/>
      <c r="D45" s="25">
        <v>1</v>
      </c>
      <c r="E45" s="33" t="s">
        <v>44</v>
      </c>
      <c r="F45" s="34"/>
      <c r="G45" s="28">
        <v>0</v>
      </c>
      <c r="H45" s="1">
        <f t="shared" si="0"/>
        <v>0</v>
      </c>
      <c r="I45" s="28">
        <v>0</v>
      </c>
      <c r="J45" s="1">
        <f t="shared" si="1"/>
        <v>0</v>
      </c>
      <c r="K45" s="1">
        <f t="shared" si="2"/>
        <v>0</v>
      </c>
      <c r="L45" s="1">
        <f t="shared" si="3"/>
        <v>0</v>
      </c>
      <c r="M45" s="1">
        <f t="shared" si="4"/>
        <v>0</v>
      </c>
      <c r="N45" s="1">
        <f t="shared" si="5"/>
        <v>0</v>
      </c>
      <c r="O45" s="2">
        <f t="shared" si="6"/>
        <v>0</v>
      </c>
    </row>
    <row r="46" spans="1:15" s="23" customFormat="1" ht="72.75" customHeight="1" x14ac:dyDescent="0.25">
      <c r="A46" s="31">
        <v>27</v>
      </c>
      <c r="B46" s="24" t="s">
        <v>71</v>
      </c>
      <c r="C46" s="32"/>
      <c r="D46" s="25">
        <v>10</v>
      </c>
      <c r="E46" s="33" t="s">
        <v>44</v>
      </c>
      <c r="F46" s="34"/>
      <c r="G46" s="28">
        <v>0</v>
      </c>
      <c r="H46" s="1">
        <f t="shared" si="0"/>
        <v>0</v>
      </c>
      <c r="I46" s="28">
        <v>0</v>
      </c>
      <c r="J46" s="1">
        <f t="shared" si="1"/>
        <v>0</v>
      </c>
      <c r="K46" s="1">
        <f t="shared" si="2"/>
        <v>0</v>
      </c>
      <c r="L46" s="1">
        <f t="shared" si="3"/>
        <v>0</v>
      </c>
      <c r="M46" s="1">
        <f t="shared" si="4"/>
        <v>0</v>
      </c>
      <c r="N46" s="1">
        <f t="shared" si="5"/>
        <v>0</v>
      </c>
      <c r="O46" s="2">
        <f t="shared" si="6"/>
        <v>0</v>
      </c>
    </row>
    <row r="47" spans="1:15" s="23" customFormat="1" ht="72.75" customHeight="1" x14ac:dyDescent="0.25">
      <c r="A47" s="31">
        <v>28</v>
      </c>
      <c r="B47" s="24" t="s">
        <v>72</v>
      </c>
      <c r="C47" s="32"/>
      <c r="D47" s="25">
        <v>6</v>
      </c>
      <c r="E47" s="33" t="s">
        <v>44</v>
      </c>
      <c r="F47" s="34"/>
      <c r="G47" s="28">
        <v>0</v>
      </c>
      <c r="H47" s="1">
        <f t="shared" si="0"/>
        <v>0</v>
      </c>
      <c r="I47" s="28">
        <v>0</v>
      </c>
      <c r="J47" s="1">
        <f t="shared" si="1"/>
        <v>0</v>
      </c>
      <c r="K47" s="1">
        <f t="shared" si="2"/>
        <v>0</v>
      </c>
      <c r="L47" s="1">
        <f t="shared" si="3"/>
        <v>0</v>
      </c>
      <c r="M47" s="1">
        <f t="shared" si="4"/>
        <v>0</v>
      </c>
      <c r="N47" s="1">
        <f t="shared" si="5"/>
        <v>0</v>
      </c>
      <c r="O47" s="2">
        <f t="shared" si="6"/>
        <v>0</v>
      </c>
    </row>
    <row r="48" spans="1:15" s="23" customFormat="1" ht="101.25" customHeight="1" x14ac:dyDescent="0.25">
      <c r="A48" s="31">
        <v>29</v>
      </c>
      <c r="B48" s="24" t="s">
        <v>73</v>
      </c>
      <c r="C48" s="32"/>
      <c r="D48" s="25">
        <v>15</v>
      </c>
      <c r="E48" s="33" t="s">
        <v>44</v>
      </c>
      <c r="F48" s="34"/>
      <c r="G48" s="28">
        <v>0</v>
      </c>
      <c r="H48" s="1">
        <f t="shared" si="0"/>
        <v>0</v>
      </c>
      <c r="I48" s="28">
        <v>0</v>
      </c>
      <c r="J48" s="1">
        <f t="shared" si="1"/>
        <v>0</v>
      </c>
      <c r="K48" s="1">
        <f t="shared" si="2"/>
        <v>0</v>
      </c>
      <c r="L48" s="1">
        <f t="shared" si="3"/>
        <v>0</v>
      </c>
      <c r="M48" s="1">
        <f t="shared" si="4"/>
        <v>0</v>
      </c>
      <c r="N48" s="1">
        <f t="shared" si="5"/>
        <v>0</v>
      </c>
      <c r="O48" s="2">
        <f t="shared" si="6"/>
        <v>0</v>
      </c>
    </row>
    <row r="49" spans="1:15" s="23" customFormat="1" ht="107.25" customHeight="1" x14ac:dyDescent="0.25">
      <c r="A49" s="31">
        <v>30</v>
      </c>
      <c r="B49" s="24" t="s">
        <v>74</v>
      </c>
      <c r="C49" s="32"/>
      <c r="D49" s="25">
        <v>6</v>
      </c>
      <c r="E49" s="33" t="s">
        <v>44</v>
      </c>
      <c r="F49" s="34"/>
      <c r="G49" s="28">
        <v>0</v>
      </c>
      <c r="H49" s="1">
        <f t="shared" si="0"/>
        <v>0</v>
      </c>
      <c r="I49" s="28">
        <v>0</v>
      </c>
      <c r="J49" s="1">
        <f t="shared" si="1"/>
        <v>0</v>
      </c>
      <c r="K49" s="1">
        <f t="shared" si="2"/>
        <v>0</v>
      </c>
      <c r="L49" s="1">
        <f t="shared" si="3"/>
        <v>0</v>
      </c>
      <c r="M49" s="1">
        <f t="shared" si="4"/>
        <v>0</v>
      </c>
      <c r="N49" s="1">
        <f t="shared" si="5"/>
        <v>0</v>
      </c>
      <c r="O49" s="2">
        <f t="shared" si="6"/>
        <v>0</v>
      </c>
    </row>
    <row r="50" spans="1:15" s="23" customFormat="1" ht="71.25" customHeight="1" x14ac:dyDescent="0.25">
      <c r="A50" s="31">
        <v>31</v>
      </c>
      <c r="B50" s="24" t="s">
        <v>75</v>
      </c>
      <c r="C50" s="32"/>
      <c r="D50" s="25">
        <v>2</v>
      </c>
      <c r="E50" s="33" t="s">
        <v>44</v>
      </c>
      <c r="F50" s="34"/>
      <c r="G50" s="28">
        <v>0</v>
      </c>
      <c r="H50" s="1">
        <f t="shared" si="0"/>
        <v>0</v>
      </c>
      <c r="I50" s="28">
        <v>0</v>
      </c>
      <c r="J50" s="1">
        <f t="shared" si="1"/>
        <v>0</v>
      </c>
      <c r="K50" s="1">
        <f t="shared" si="2"/>
        <v>0</v>
      </c>
      <c r="L50" s="1">
        <f t="shared" si="3"/>
        <v>0</v>
      </c>
      <c r="M50" s="1">
        <f t="shared" si="4"/>
        <v>0</v>
      </c>
      <c r="N50" s="1">
        <f t="shared" si="5"/>
        <v>0</v>
      </c>
      <c r="O50" s="2">
        <f t="shared" si="6"/>
        <v>0</v>
      </c>
    </row>
    <row r="51" spans="1:15" s="23" customFormat="1" ht="71.25" customHeight="1" x14ac:dyDescent="0.25">
      <c r="A51" s="31">
        <v>32</v>
      </c>
      <c r="B51" s="24" t="s">
        <v>76</v>
      </c>
      <c r="C51" s="32"/>
      <c r="D51" s="25">
        <v>2</v>
      </c>
      <c r="E51" s="33" t="s">
        <v>44</v>
      </c>
      <c r="F51" s="34"/>
      <c r="G51" s="28">
        <v>0</v>
      </c>
      <c r="H51" s="1">
        <f t="shared" si="0"/>
        <v>0</v>
      </c>
      <c r="I51" s="28">
        <v>0</v>
      </c>
      <c r="J51" s="1">
        <f t="shared" si="1"/>
        <v>0</v>
      </c>
      <c r="K51" s="1">
        <f t="shared" si="2"/>
        <v>0</v>
      </c>
      <c r="L51" s="1">
        <f t="shared" si="3"/>
        <v>0</v>
      </c>
      <c r="M51" s="1">
        <f t="shared" si="4"/>
        <v>0</v>
      </c>
      <c r="N51" s="1">
        <f t="shared" si="5"/>
        <v>0</v>
      </c>
      <c r="O51" s="2">
        <f t="shared" si="6"/>
        <v>0</v>
      </c>
    </row>
    <row r="52" spans="1:15" s="23" customFormat="1" ht="72.75" customHeight="1" x14ac:dyDescent="0.25">
      <c r="A52" s="31">
        <v>33</v>
      </c>
      <c r="B52" s="24" t="s">
        <v>77</v>
      </c>
      <c r="C52" s="32"/>
      <c r="D52" s="25">
        <v>2</v>
      </c>
      <c r="E52" s="33" t="s">
        <v>44</v>
      </c>
      <c r="F52" s="34"/>
      <c r="G52" s="28">
        <v>0</v>
      </c>
      <c r="H52" s="1">
        <f t="shared" si="0"/>
        <v>0</v>
      </c>
      <c r="I52" s="28">
        <v>0</v>
      </c>
      <c r="J52" s="1">
        <f t="shared" si="1"/>
        <v>0</v>
      </c>
      <c r="K52" s="1">
        <f t="shared" si="2"/>
        <v>0</v>
      </c>
      <c r="L52" s="1">
        <f t="shared" si="3"/>
        <v>0</v>
      </c>
      <c r="M52" s="1">
        <f t="shared" si="4"/>
        <v>0</v>
      </c>
      <c r="N52" s="1">
        <f t="shared" si="5"/>
        <v>0</v>
      </c>
      <c r="O52" s="2">
        <f t="shared" si="6"/>
        <v>0</v>
      </c>
    </row>
    <row r="53" spans="1:15" s="23" customFormat="1" ht="72.75" customHeight="1" x14ac:dyDescent="0.25">
      <c r="A53" s="31">
        <v>34</v>
      </c>
      <c r="B53" s="24" t="s">
        <v>78</v>
      </c>
      <c r="C53" s="32"/>
      <c r="D53" s="25">
        <v>2</v>
      </c>
      <c r="E53" s="33" t="s">
        <v>44</v>
      </c>
      <c r="F53" s="34"/>
      <c r="G53" s="28">
        <v>0</v>
      </c>
      <c r="H53" s="1">
        <f t="shared" ref="H53:H63" si="7">+ROUND(F53*G53,0)</f>
        <v>0</v>
      </c>
      <c r="I53" s="28">
        <v>0</v>
      </c>
      <c r="J53" s="1">
        <f t="shared" ref="J53:J63" si="8">ROUND(F53*I53,0)</f>
        <v>0</v>
      </c>
      <c r="K53" s="1">
        <f t="shared" ref="K53:K63" si="9">ROUND(F53+H53+J53,0)</f>
        <v>0</v>
      </c>
      <c r="L53" s="1">
        <f t="shared" ref="L53:L63" si="10">ROUND(F53*D53,0)</f>
        <v>0</v>
      </c>
      <c r="M53" s="1">
        <f t="shared" ref="M53:M63" si="11">ROUND(L53*G53,0)</f>
        <v>0</v>
      </c>
      <c r="N53" s="1">
        <f t="shared" ref="N53:N63" si="12">ROUND(L53*I53,0)</f>
        <v>0</v>
      </c>
      <c r="O53" s="2">
        <f t="shared" ref="O53:O63" si="13">ROUND(L53+N53+M53,0)</f>
        <v>0</v>
      </c>
    </row>
    <row r="54" spans="1:15" s="23" customFormat="1" ht="72.75" customHeight="1" x14ac:dyDescent="0.25">
      <c r="A54" s="31">
        <v>35</v>
      </c>
      <c r="B54" s="24" t="s">
        <v>79</v>
      </c>
      <c r="C54" s="32"/>
      <c r="D54" s="25">
        <v>2</v>
      </c>
      <c r="E54" s="33" t="s">
        <v>44</v>
      </c>
      <c r="F54" s="34"/>
      <c r="G54" s="28">
        <v>0</v>
      </c>
      <c r="H54" s="1">
        <f t="shared" si="7"/>
        <v>0</v>
      </c>
      <c r="I54" s="28">
        <v>0</v>
      </c>
      <c r="J54" s="1">
        <f t="shared" si="8"/>
        <v>0</v>
      </c>
      <c r="K54" s="1">
        <f t="shared" si="9"/>
        <v>0</v>
      </c>
      <c r="L54" s="1">
        <f t="shared" si="10"/>
        <v>0</v>
      </c>
      <c r="M54" s="1">
        <f t="shared" si="11"/>
        <v>0</v>
      </c>
      <c r="N54" s="1">
        <f t="shared" si="12"/>
        <v>0</v>
      </c>
      <c r="O54" s="2">
        <f t="shared" si="13"/>
        <v>0</v>
      </c>
    </row>
    <row r="55" spans="1:15" s="23" customFormat="1" ht="112.5" customHeight="1" x14ac:dyDescent="0.25">
      <c r="A55" s="31">
        <v>36</v>
      </c>
      <c r="B55" s="24" t="s">
        <v>80</v>
      </c>
      <c r="C55" s="32"/>
      <c r="D55" s="25">
        <v>20</v>
      </c>
      <c r="E55" s="33" t="s">
        <v>44</v>
      </c>
      <c r="F55" s="34"/>
      <c r="G55" s="28">
        <v>0</v>
      </c>
      <c r="H55" s="1">
        <f t="shared" si="7"/>
        <v>0</v>
      </c>
      <c r="I55" s="28">
        <v>0</v>
      </c>
      <c r="J55" s="1">
        <f t="shared" si="8"/>
        <v>0</v>
      </c>
      <c r="K55" s="1">
        <f t="shared" si="9"/>
        <v>0</v>
      </c>
      <c r="L55" s="1">
        <f t="shared" si="10"/>
        <v>0</v>
      </c>
      <c r="M55" s="1">
        <f t="shared" si="11"/>
        <v>0</v>
      </c>
      <c r="N55" s="1">
        <f t="shared" si="12"/>
        <v>0</v>
      </c>
      <c r="O55" s="2">
        <f t="shared" si="13"/>
        <v>0</v>
      </c>
    </row>
    <row r="56" spans="1:15" s="23" customFormat="1" ht="112.5" customHeight="1" x14ac:dyDescent="0.25">
      <c r="A56" s="31">
        <v>37</v>
      </c>
      <c r="B56" s="24" t="s">
        <v>81</v>
      </c>
      <c r="C56" s="32"/>
      <c r="D56" s="25">
        <v>20</v>
      </c>
      <c r="E56" s="33" t="s">
        <v>44</v>
      </c>
      <c r="F56" s="34"/>
      <c r="G56" s="28">
        <v>0</v>
      </c>
      <c r="H56" s="1">
        <f t="shared" si="7"/>
        <v>0</v>
      </c>
      <c r="I56" s="28">
        <v>0</v>
      </c>
      <c r="J56" s="1">
        <f t="shared" si="8"/>
        <v>0</v>
      </c>
      <c r="K56" s="1">
        <f t="shared" si="9"/>
        <v>0</v>
      </c>
      <c r="L56" s="1">
        <f t="shared" si="10"/>
        <v>0</v>
      </c>
      <c r="M56" s="1">
        <f t="shared" si="11"/>
        <v>0</v>
      </c>
      <c r="N56" s="1">
        <f t="shared" si="12"/>
        <v>0</v>
      </c>
      <c r="O56" s="2">
        <f t="shared" si="13"/>
        <v>0</v>
      </c>
    </row>
    <row r="57" spans="1:15" s="23" customFormat="1" ht="84" customHeight="1" x14ac:dyDescent="0.25">
      <c r="A57" s="31">
        <v>38</v>
      </c>
      <c r="B57" s="24" t="s">
        <v>82</v>
      </c>
      <c r="C57" s="32"/>
      <c r="D57" s="25">
        <v>20</v>
      </c>
      <c r="E57" s="33" t="s">
        <v>44</v>
      </c>
      <c r="F57" s="34"/>
      <c r="G57" s="28">
        <v>0</v>
      </c>
      <c r="H57" s="1">
        <f t="shared" si="7"/>
        <v>0</v>
      </c>
      <c r="I57" s="28">
        <v>0</v>
      </c>
      <c r="J57" s="1">
        <f t="shared" si="8"/>
        <v>0</v>
      </c>
      <c r="K57" s="1">
        <f t="shared" si="9"/>
        <v>0</v>
      </c>
      <c r="L57" s="1">
        <f t="shared" si="10"/>
        <v>0</v>
      </c>
      <c r="M57" s="1">
        <f t="shared" si="11"/>
        <v>0</v>
      </c>
      <c r="N57" s="1">
        <f t="shared" si="12"/>
        <v>0</v>
      </c>
      <c r="O57" s="2">
        <f t="shared" si="13"/>
        <v>0</v>
      </c>
    </row>
    <row r="58" spans="1:15" s="23" customFormat="1" ht="72.75" customHeight="1" x14ac:dyDescent="0.25">
      <c r="A58" s="31">
        <v>39</v>
      </c>
      <c r="B58" s="24" t="s">
        <v>83</v>
      </c>
      <c r="C58" s="32"/>
      <c r="D58" s="25">
        <v>20</v>
      </c>
      <c r="E58" s="33" t="s">
        <v>44</v>
      </c>
      <c r="F58" s="34"/>
      <c r="G58" s="28">
        <v>0</v>
      </c>
      <c r="H58" s="1">
        <f t="shared" si="7"/>
        <v>0</v>
      </c>
      <c r="I58" s="28">
        <v>0</v>
      </c>
      <c r="J58" s="1">
        <f t="shared" si="8"/>
        <v>0</v>
      </c>
      <c r="K58" s="1">
        <f t="shared" si="9"/>
        <v>0</v>
      </c>
      <c r="L58" s="1">
        <f t="shared" si="10"/>
        <v>0</v>
      </c>
      <c r="M58" s="1">
        <f t="shared" si="11"/>
        <v>0</v>
      </c>
      <c r="N58" s="1">
        <f t="shared" si="12"/>
        <v>0</v>
      </c>
      <c r="O58" s="2">
        <f t="shared" si="13"/>
        <v>0</v>
      </c>
    </row>
    <row r="59" spans="1:15" s="23" customFormat="1" ht="72.75" customHeight="1" x14ac:dyDescent="0.25">
      <c r="A59" s="31">
        <v>40</v>
      </c>
      <c r="B59" s="24" t="s">
        <v>84</v>
      </c>
      <c r="C59" s="32"/>
      <c r="D59" s="25">
        <v>1</v>
      </c>
      <c r="E59" s="33" t="s">
        <v>44</v>
      </c>
      <c r="F59" s="34"/>
      <c r="G59" s="28">
        <v>0</v>
      </c>
      <c r="H59" s="1">
        <f t="shared" si="7"/>
        <v>0</v>
      </c>
      <c r="I59" s="28">
        <v>0</v>
      </c>
      <c r="J59" s="1">
        <f t="shared" si="8"/>
        <v>0</v>
      </c>
      <c r="K59" s="1">
        <f t="shared" si="9"/>
        <v>0</v>
      </c>
      <c r="L59" s="1">
        <f t="shared" si="10"/>
        <v>0</v>
      </c>
      <c r="M59" s="1">
        <f t="shared" si="11"/>
        <v>0</v>
      </c>
      <c r="N59" s="1">
        <f t="shared" si="12"/>
        <v>0</v>
      </c>
      <c r="O59" s="2">
        <f t="shared" si="13"/>
        <v>0</v>
      </c>
    </row>
    <row r="60" spans="1:15" s="23" customFormat="1" ht="72.75" customHeight="1" x14ac:dyDescent="0.25">
      <c r="A60" s="31">
        <v>41</v>
      </c>
      <c r="B60" s="24" t="s">
        <v>85</v>
      </c>
      <c r="C60" s="32"/>
      <c r="D60" s="25">
        <v>2</v>
      </c>
      <c r="E60" s="33" t="s">
        <v>44</v>
      </c>
      <c r="F60" s="34"/>
      <c r="G60" s="28">
        <v>0</v>
      </c>
      <c r="H60" s="1">
        <f t="shared" si="7"/>
        <v>0</v>
      </c>
      <c r="I60" s="28">
        <v>0</v>
      </c>
      <c r="J60" s="1">
        <f t="shared" si="8"/>
        <v>0</v>
      </c>
      <c r="K60" s="1">
        <f t="shared" si="9"/>
        <v>0</v>
      </c>
      <c r="L60" s="1">
        <f t="shared" si="10"/>
        <v>0</v>
      </c>
      <c r="M60" s="1">
        <f t="shared" si="11"/>
        <v>0</v>
      </c>
      <c r="N60" s="1">
        <f t="shared" si="12"/>
        <v>0</v>
      </c>
      <c r="O60" s="2">
        <f t="shared" si="13"/>
        <v>0</v>
      </c>
    </row>
    <row r="61" spans="1:15" s="23" customFormat="1" ht="72.75" customHeight="1" x14ac:dyDescent="0.25">
      <c r="A61" s="31">
        <v>42</v>
      </c>
      <c r="B61" s="24" t="s">
        <v>86</v>
      </c>
      <c r="C61" s="32"/>
      <c r="D61" s="25">
        <v>1</v>
      </c>
      <c r="E61" s="33" t="s">
        <v>44</v>
      </c>
      <c r="F61" s="34"/>
      <c r="G61" s="28">
        <v>0</v>
      </c>
      <c r="H61" s="1">
        <f t="shared" si="7"/>
        <v>0</v>
      </c>
      <c r="I61" s="28">
        <v>0</v>
      </c>
      <c r="J61" s="1">
        <f t="shared" si="8"/>
        <v>0</v>
      </c>
      <c r="K61" s="1">
        <f t="shared" si="9"/>
        <v>0</v>
      </c>
      <c r="L61" s="1">
        <f t="shared" si="10"/>
        <v>0</v>
      </c>
      <c r="M61" s="1">
        <f t="shared" si="11"/>
        <v>0</v>
      </c>
      <c r="N61" s="1">
        <f t="shared" si="12"/>
        <v>0</v>
      </c>
      <c r="O61" s="2">
        <f t="shared" si="13"/>
        <v>0</v>
      </c>
    </row>
    <row r="62" spans="1:15" s="23" customFormat="1" ht="72.75" customHeight="1" x14ac:dyDescent="0.25">
      <c r="A62" s="31">
        <v>43</v>
      </c>
      <c r="B62" s="24" t="s">
        <v>87</v>
      </c>
      <c r="C62" s="32"/>
      <c r="D62" s="25">
        <v>5</v>
      </c>
      <c r="E62" s="33" t="s">
        <v>44</v>
      </c>
      <c r="F62" s="34"/>
      <c r="G62" s="28">
        <v>0</v>
      </c>
      <c r="H62" s="1">
        <f t="shared" si="7"/>
        <v>0</v>
      </c>
      <c r="I62" s="28">
        <v>0</v>
      </c>
      <c r="J62" s="1">
        <f t="shared" si="8"/>
        <v>0</v>
      </c>
      <c r="K62" s="1">
        <f t="shared" si="9"/>
        <v>0</v>
      </c>
      <c r="L62" s="1">
        <f t="shared" si="10"/>
        <v>0</v>
      </c>
      <c r="M62" s="1">
        <f t="shared" si="11"/>
        <v>0</v>
      </c>
      <c r="N62" s="1">
        <f t="shared" si="12"/>
        <v>0</v>
      </c>
      <c r="O62" s="2">
        <f t="shared" si="13"/>
        <v>0</v>
      </c>
    </row>
    <row r="63" spans="1:15" s="23" customFormat="1" ht="74.25" customHeight="1" x14ac:dyDescent="0.25">
      <c r="A63" s="31">
        <v>44</v>
      </c>
      <c r="B63" s="24" t="s">
        <v>88</v>
      </c>
      <c r="C63" s="32"/>
      <c r="D63" s="25">
        <v>3</v>
      </c>
      <c r="E63" s="33" t="s">
        <v>44</v>
      </c>
      <c r="F63" s="34"/>
      <c r="G63" s="28">
        <v>0</v>
      </c>
      <c r="H63" s="1">
        <f t="shared" si="7"/>
        <v>0</v>
      </c>
      <c r="I63" s="28">
        <v>0</v>
      </c>
      <c r="J63" s="1">
        <f t="shared" si="8"/>
        <v>0</v>
      </c>
      <c r="K63" s="1">
        <f t="shared" si="9"/>
        <v>0</v>
      </c>
      <c r="L63" s="1">
        <f t="shared" si="10"/>
        <v>0</v>
      </c>
      <c r="M63" s="1">
        <f t="shared" si="11"/>
        <v>0</v>
      </c>
      <c r="N63" s="1">
        <f t="shared" si="12"/>
        <v>0</v>
      </c>
      <c r="O63" s="2">
        <f t="shared" si="13"/>
        <v>0</v>
      </c>
    </row>
    <row r="64" spans="1:15" s="23" customFormat="1" ht="42" customHeight="1" thickBot="1" x14ac:dyDescent="0.25">
      <c r="A64" s="19"/>
      <c r="B64" s="55"/>
      <c r="C64" s="55"/>
      <c r="D64" s="55"/>
      <c r="E64" s="55"/>
      <c r="F64" s="55"/>
      <c r="G64" s="55"/>
      <c r="H64" s="55"/>
      <c r="I64" s="55"/>
      <c r="J64" s="55"/>
      <c r="K64" s="55"/>
      <c r="L64" s="55"/>
      <c r="M64" s="56" t="s">
        <v>35</v>
      </c>
      <c r="N64" s="56"/>
      <c r="O64" s="30">
        <f>SUMIF(G:G,0%,L:L)</f>
        <v>0</v>
      </c>
    </row>
    <row r="65" spans="1:15" s="23" customFormat="1" ht="39" customHeight="1" thickBot="1" x14ac:dyDescent="0.25">
      <c r="A65" s="41" t="s">
        <v>24</v>
      </c>
      <c r="B65" s="42"/>
      <c r="C65" s="42"/>
      <c r="D65" s="42"/>
      <c r="E65" s="42"/>
      <c r="F65" s="42"/>
      <c r="G65" s="42"/>
      <c r="H65" s="42"/>
      <c r="I65" s="42"/>
      <c r="J65" s="42"/>
      <c r="K65" s="42"/>
      <c r="L65" s="42"/>
      <c r="M65" s="57" t="s">
        <v>10</v>
      </c>
      <c r="N65" s="57"/>
      <c r="O65" s="4">
        <f>SUMIF(G:G,5%,L:L)</f>
        <v>0</v>
      </c>
    </row>
    <row r="66" spans="1:15" s="23" customFormat="1" ht="30" customHeight="1" x14ac:dyDescent="0.2">
      <c r="A66" s="37" t="s">
        <v>42</v>
      </c>
      <c r="B66" s="38"/>
      <c r="C66" s="38"/>
      <c r="D66" s="38"/>
      <c r="E66" s="38"/>
      <c r="F66" s="38"/>
      <c r="G66" s="38"/>
      <c r="H66" s="38"/>
      <c r="I66" s="38"/>
      <c r="J66" s="38"/>
      <c r="K66" s="38"/>
      <c r="L66" s="39"/>
      <c r="M66" s="57" t="s">
        <v>11</v>
      </c>
      <c r="N66" s="57"/>
      <c r="O66" s="4">
        <f>SUMIF(G:G,19%,L:L)</f>
        <v>0</v>
      </c>
    </row>
    <row r="67" spans="1:15" s="23" customFormat="1" ht="30" customHeight="1" x14ac:dyDescent="0.2">
      <c r="A67" s="40"/>
      <c r="B67" s="40"/>
      <c r="C67" s="40"/>
      <c r="D67" s="40"/>
      <c r="E67" s="40"/>
      <c r="F67" s="40"/>
      <c r="G67" s="40"/>
      <c r="H67" s="40"/>
      <c r="I67" s="40"/>
      <c r="J67" s="40"/>
      <c r="K67" s="40"/>
      <c r="L67" s="40"/>
      <c r="M67" s="58" t="s">
        <v>7</v>
      </c>
      <c r="N67" s="59"/>
      <c r="O67" s="5">
        <f>SUM(O64:O66)</f>
        <v>0</v>
      </c>
    </row>
    <row r="68" spans="1:15" s="23" customFormat="1" ht="30" customHeight="1" x14ac:dyDescent="0.2">
      <c r="A68" s="40"/>
      <c r="B68" s="40"/>
      <c r="C68" s="40"/>
      <c r="D68" s="40"/>
      <c r="E68" s="40"/>
      <c r="F68" s="40"/>
      <c r="G68" s="40"/>
      <c r="H68" s="40"/>
      <c r="I68" s="40"/>
      <c r="J68" s="40"/>
      <c r="K68" s="40"/>
      <c r="L68" s="40"/>
      <c r="M68" s="60" t="s">
        <v>12</v>
      </c>
      <c r="N68" s="61"/>
      <c r="O68" s="6">
        <f>ROUND(O65*5%,0)</f>
        <v>0</v>
      </c>
    </row>
    <row r="69" spans="1:15" s="23" customFormat="1" ht="30" customHeight="1" x14ac:dyDescent="0.2">
      <c r="A69" s="40"/>
      <c r="B69" s="40"/>
      <c r="C69" s="40"/>
      <c r="D69" s="40"/>
      <c r="E69" s="40"/>
      <c r="F69" s="40"/>
      <c r="G69" s="40"/>
      <c r="H69" s="40"/>
      <c r="I69" s="40"/>
      <c r="J69" s="40"/>
      <c r="K69" s="40"/>
      <c r="L69" s="40"/>
      <c r="M69" s="60" t="s">
        <v>13</v>
      </c>
      <c r="N69" s="61"/>
      <c r="O69" s="4">
        <f>ROUND(O66*19%,0)</f>
        <v>0</v>
      </c>
    </row>
    <row r="70" spans="1:15" s="23" customFormat="1" ht="30" customHeight="1" x14ac:dyDescent="0.2">
      <c r="A70" s="40"/>
      <c r="B70" s="40"/>
      <c r="C70" s="40"/>
      <c r="D70" s="40"/>
      <c r="E70" s="40"/>
      <c r="F70" s="40"/>
      <c r="G70" s="40"/>
      <c r="H70" s="40"/>
      <c r="I70" s="40"/>
      <c r="J70" s="40"/>
      <c r="K70" s="40"/>
      <c r="L70" s="40"/>
      <c r="M70" s="58" t="s">
        <v>14</v>
      </c>
      <c r="N70" s="59"/>
      <c r="O70" s="5">
        <f>SUM(O68:O69)</f>
        <v>0</v>
      </c>
    </row>
    <row r="71" spans="1:15" s="23" customFormat="1" ht="30" customHeight="1" x14ac:dyDescent="0.2">
      <c r="A71" s="40"/>
      <c r="B71" s="40"/>
      <c r="C71" s="40"/>
      <c r="D71" s="40"/>
      <c r="E71" s="40"/>
      <c r="F71" s="40"/>
      <c r="G71" s="40"/>
      <c r="H71" s="40"/>
      <c r="I71" s="40"/>
      <c r="J71" s="40"/>
      <c r="K71" s="40"/>
      <c r="L71" s="40"/>
      <c r="M71" s="72" t="s">
        <v>33</v>
      </c>
      <c r="N71" s="73"/>
      <c r="O71" s="4">
        <f>SUMIF(I:I,8%,N:N)</f>
        <v>0</v>
      </c>
    </row>
    <row r="72" spans="1:15" s="23" customFormat="1" ht="37.5" customHeight="1" x14ac:dyDescent="0.2">
      <c r="A72" s="40"/>
      <c r="B72" s="40"/>
      <c r="C72" s="40"/>
      <c r="D72" s="40"/>
      <c r="E72" s="40"/>
      <c r="F72" s="40"/>
      <c r="G72" s="40"/>
      <c r="H72" s="40"/>
      <c r="I72" s="40"/>
      <c r="J72" s="40"/>
      <c r="K72" s="40"/>
      <c r="L72" s="40"/>
      <c r="M72" s="70" t="s">
        <v>32</v>
      </c>
      <c r="N72" s="71"/>
      <c r="O72" s="5">
        <f>SUM(O71)</f>
        <v>0</v>
      </c>
    </row>
    <row r="73" spans="1:15" s="23" customFormat="1" ht="44.25" customHeight="1" x14ac:dyDescent="0.2">
      <c r="A73" s="40"/>
      <c r="B73" s="40"/>
      <c r="C73" s="40"/>
      <c r="D73" s="40"/>
      <c r="E73" s="40"/>
      <c r="F73" s="40"/>
      <c r="G73" s="40"/>
      <c r="H73" s="40"/>
      <c r="I73" s="40"/>
      <c r="J73" s="40"/>
      <c r="K73" s="40"/>
      <c r="L73" s="40"/>
      <c r="M73" s="70" t="s">
        <v>15</v>
      </c>
      <c r="N73" s="71"/>
      <c r="O73" s="5">
        <f>+O67+O70+O72</f>
        <v>0</v>
      </c>
    </row>
    <row r="76" spans="1:15" x14ac:dyDescent="0.25">
      <c r="B76" s="36"/>
      <c r="C76" s="36"/>
    </row>
    <row r="77" spans="1:15" x14ac:dyDescent="0.25">
      <c r="B77" s="53"/>
      <c r="C77" s="53"/>
    </row>
    <row r="78" spans="1:15" ht="15.75" thickBot="1" x14ac:dyDescent="0.3">
      <c r="B78" s="54"/>
      <c r="C78" s="54"/>
    </row>
    <row r="79" spans="1:15" x14ac:dyDescent="0.25">
      <c r="B79" s="44" t="s">
        <v>20</v>
      </c>
      <c r="C79" s="44"/>
    </row>
    <row r="81" spans="1:9" x14ac:dyDescent="0.25">
      <c r="A81" s="26" t="s">
        <v>43</v>
      </c>
    </row>
    <row r="82" spans="1:9" x14ac:dyDescent="0.25">
      <c r="I82" s="35"/>
    </row>
  </sheetData>
  <sheetProtection algorithmName="SHA-512" hashValue="623QsDuQWgVlYAeN443+kHI4bK2yqzjuswhHDcxwRQZhDA3ZUpRw8Lb1Az1IeXIN4A1cjKqeJtUun2rrp/GJZQ==" saltValue="fqakqluVkInvpEGzgGK84A==" spinCount="100000" sheet="1" scenarios="1" selectLockedCells="1"/>
  <mergeCells count="30">
    <mergeCell ref="M70:N70"/>
    <mergeCell ref="M73:N73"/>
    <mergeCell ref="M71:N71"/>
    <mergeCell ref="M72:N72"/>
    <mergeCell ref="N2:O2"/>
    <mergeCell ref="N3:O3"/>
    <mergeCell ref="N4:O4"/>
    <mergeCell ref="N5:O5"/>
    <mergeCell ref="A2:A5"/>
    <mergeCell ref="D12:G12"/>
    <mergeCell ref="A12:B16"/>
    <mergeCell ref="B2:M2"/>
    <mergeCell ref="B3:M3"/>
    <mergeCell ref="B4:M5"/>
    <mergeCell ref="A66:L73"/>
    <mergeCell ref="A65:L65"/>
    <mergeCell ref="A10:B10"/>
    <mergeCell ref="B79:C79"/>
    <mergeCell ref="D14:G14"/>
    <mergeCell ref="D16:G16"/>
    <mergeCell ref="F10:G10"/>
    <mergeCell ref="L10:N10"/>
    <mergeCell ref="B77:C78"/>
    <mergeCell ref="B64:L64"/>
    <mergeCell ref="M64:N64"/>
    <mergeCell ref="M65:N65"/>
    <mergeCell ref="M66:N66"/>
    <mergeCell ref="M67:N67"/>
    <mergeCell ref="M68:N68"/>
    <mergeCell ref="M69:N69"/>
  </mergeCells>
  <dataValidations count="1">
    <dataValidation type="whole" allowBlank="1" showInputMessage="1" showErrorMessage="1" sqref="F20:F63"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G20:G63</xm:sqref>
        </x14:dataValidation>
        <x14:dataValidation type="list" allowBlank="1" showInputMessage="1" showErrorMessage="1" xr:uid="{00000000-0002-0000-0000-000002000000}">
          <x14:formula1>
            <xm:f>Hoja2!$F$7:$F$8</xm:f>
          </x14:formula1>
          <xm:sqref>I20:I63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5" ma:contentTypeDescription="Create a new document." ma:contentTypeScope="" ma:versionID="220b4c6578dde97acf34a88278ae5644">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89b3ad2425ef471046c8b6659a967095"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f77f2dd4-ab50-435b-ab4d-6167261064db"/>
    <ds:schemaRef ds:uri="http://schemas.microsoft.com/office/infopath/2007/PartnerControls"/>
    <ds:schemaRef ds:uri="http://schemas.microsoft.com/sharepoint/v3"/>
    <ds:schemaRef ds:uri="http://schemas.microsoft.com/office/2006/documentManagement/types"/>
    <ds:schemaRef ds:uri="http://purl.org/dc/elements/1.1/"/>
    <ds:schemaRef ds:uri="http://purl.org/dc/terms/"/>
    <ds:schemaRef ds:uri="8e2a4ddb-55b4-4487-b2cb-514bc0fbe095"/>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6626FE-91C7-49FE-B395-6B773361F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2023-03-17T21:55:17Z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