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29\"/>
    </mc:Choice>
  </mc:AlternateContent>
  <xr:revisionPtr revIDLastSave="57" documentId="6_{63DD8C48-26AB-421E-8AD7-9E189ECCF6F3}" xr6:coauthVersionLast="36" xr6:coauthVersionMax="47" xr10:uidLastSave="{58796441-ACFE-498C-B94E-9F275826F10F}"/>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2" i="1"/>
  <c r="L21" i="1" l="1"/>
  <c r="M21" i="1" s="1"/>
  <c r="L22" i="1"/>
  <c r="J21" i="1"/>
  <c r="K21" i="1" s="1"/>
  <c r="J22" i="1"/>
  <c r="K22" i="1" s="1"/>
  <c r="N22" i="1" l="1"/>
  <c r="N21" i="1"/>
  <c r="O21" i="1" s="1"/>
  <c r="M22" i="1"/>
  <c r="H20" i="1"/>
  <c r="J20" i="1"/>
  <c r="L20" i="1"/>
  <c r="M20" i="1" s="1"/>
  <c r="O24" i="1"/>
  <c r="O27" i="1" s="1"/>
  <c r="O22" i="1" l="1"/>
  <c r="N20" i="1"/>
  <c r="O20" i="1" s="1"/>
  <c r="K20" i="1"/>
  <c r="O30" i="1"/>
  <c r="O23" i="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<sst xmlns="http://schemas.openxmlformats.org/spreadsheetml/2006/main" count="51" uniqueCount="48">
  <si>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</si>
  <si>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</si>
  <si>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</si>
  <si>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</si>
  <si>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</si>
  <si>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</si>
  <si>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</si>
  <si>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</si>
  <si>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</si>
  <si>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</si>
  <si>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</si>
  <si>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</si>
  <si>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</si>
  <si>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</si>
  <si>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</si>
  <si>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</si>
  <si>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</si>
  <si>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</si>
  <si>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</si>
  <si>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</si>
  <si>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</si>
  <si>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</si>
  <si>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</si>
  <si>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</si>
  <si>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</si>
  <si>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</si>
  <si>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</si>
  <si>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</si>
  <si>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</si>
  <si>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</si>
  <si>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</si>
  <si>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</si>
  <si>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</si>
  <si>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</si>
  <si>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</si>
  <si>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</si>
  <si>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</si>
  <si>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</si>
  <si>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</si>
  <si>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</si>
  <si>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</si>
  <si>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</si>
  <si>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</si>
  <si>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</si>
  <si>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</si>
  <si>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Redacción 3 Boletines de Prensa al mes, es decir, para un total de 15 boletines de prensa. El contenido de la redacción de los boletines se acordarán con la Universidad mediante el supervisor del contrato</t>
  </si>
  <si>
    <t>Gestión y publicación de minimo 6 publicaciones en medios de comunicación con reconocimiento nacional, incluido el monitoreo. Monitoreo en los medios de comunicación con reconocimiento nacional se refiere a la identificación de las publicaciones en medios de comunicación sobre la Universidad de Cundinamarca con el fin de enviar las notas o reportes al correo del supervisor del contraro. En total se deberán generar 30 publicaciones como minimo en medios de comunciación con reconocimiento nacional.  </t>
  </si>
  <si>
    <t>Taller de entrenamiento a 10 voceros de la Universidad de Cundinamarca. El taller debreá tener una duración miníma de cuatro horas. Un taller durante el contrato. El taller deberá realizarse el día y en el lugar convenido previamente con el supervisor del contrato, asimismo se deberá entregar copia en video del taller con sus respectivas recomendaciones, conclusiones y aprendizajes del 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</si>
</sst>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6" zoomScale="70" zoomScaleNormal="70" zoomScaleSheetLayoutView="70" zoomScalePageLayoutView="55" workbookViewId="0">
      <selection activeCell="C21" sqref="C21"/>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6"/>
      <c r="J12" s="26"/>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6"/>
      <c r="J14" s="26"/>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75.75" customHeight="1" x14ac:dyDescent="0.2">
      <c r="A20" s="29">
        <v>1</v>
      </c>
      <c r="B20" s="35" t="s">
        <v>45</v>
      </c>
      <c r="C20" s="30"/>
      <c r="D20" s="33">
        <v>15</v>
      </c>
      <c r="E20" s="33" t="s">
        <v>44</v>
      </c>
      <c r="F20" s="31"/>
      <c r="G20" s="25">
        <v>0</v>
      </c>
      <c r="H20" s="1">
        <f t="shared" ref="H20:H22" si="0">+ROUND(F20*G20,0)</f>
        <v>0</v>
      </c>
      <c r="I20" s="25">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2" customFormat="1" ht="171" customHeight="1" x14ac:dyDescent="0.2">
      <c r="A21" s="29">
        <v>2</v>
      </c>
      <c r="B21" s="35" t="s">
        <v>46</v>
      </c>
      <c r="C21" s="30"/>
      <c r="D21" s="33">
        <v>30</v>
      </c>
      <c r="E21" s="33" t="s">
        <v>44</v>
      </c>
      <c r="F21" s="31"/>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144.75" customHeight="1" x14ac:dyDescent="0.2">
      <c r="A22" s="29">
        <v>3</v>
      </c>
      <c r="B22" s="35" t="s">
        <v>47</v>
      </c>
      <c r="C22" s="30"/>
      <c r="D22" s="33">
        <v>1</v>
      </c>
      <c r="E22" s="33" t="s">
        <v>44</v>
      </c>
      <c r="F22" s="31"/>
      <c r="G22" s="25">
        <v>0</v>
      </c>
      <c r="H22" s="1">
        <f t="shared" si="0"/>
        <v>0</v>
      </c>
      <c r="I22" s="25">
        <v>0</v>
      </c>
      <c r="J22" s="1">
        <f t="shared" si="1"/>
        <v>0</v>
      </c>
      <c r="K22" s="1">
        <f t="shared" si="2"/>
        <v>0</v>
      </c>
      <c r="L22" s="1">
        <f t="shared" si="3"/>
        <v>0</v>
      </c>
      <c r="M22" s="32">
        <f t="shared" si="4"/>
        <v>0</v>
      </c>
      <c r="N22" s="1">
        <f t="shared" si="5"/>
        <v>0</v>
      </c>
      <c r="O22" s="2">
        <f t="shared" si="6"/>
        <v>0</v>
      </c>
    </row>
    <row r="23" spans="1:15" s="22" customFormat="1" ht="42" customHeight="1" x14ac:dyDescent="0.2">
      <c r="A23" s="34"/>
      <c r="B23" s="54"/>
      <c r="C23" s="54"/>
      <c r="D23" s="54"/>
      <c r="E23" s="54"/>
      <c r="F23" s="54"/>
      <c r="G23" s="54"/>
      <c r="H23" s="54"/>
      <c r="I23" s="54"/>
      <c r="J23" s="54"/>
      <c r="K23" s="54"/>
      <c r="L23" s="54"/>
      <c r="M23" s="55" t="s">
        <v>35</v>
      </c>
      <c r="N23" s="55"/>
      <c r="O23" s="28">
        <f>SUMIF(G:G,0%,L:L)</f>
        <v>0</v>
      </c>
    </row>
    <row r="24" spans="1:15" s="22" customFormat="1" ht="39" customHeight="1" thickBot="1" x14ac:dyDescent="0.25">
      <c r="A24" s="40" t="s">
        <v>24</v>
      </c>
      <c r="B24" s="41"/>
      <c r="C24" s="41"/>
      <c r="D24" s="41"/>
      <c r="E24" s="41"/>
      <c r="F24" s="41"/>
      <c r="G24" s="41"/>
      <c r="H24" s="41"/>
      <c r="I24" s="41"/>
      <c r="J24" s="41"/>
      <c r="K24" s="41"/>
      <c r="L24" s="41"/>
      <c r="M24" s="56" t="s">
        <v>10</v>
      </c>
      <c r="N24" s="56"/>
      <c r="O24" s="4">
        <f>SUMIF(G:G,5%,L:L)</f>
        <v>0</v>
      </c>
    </row>
    <row r="25" spans="1:15" s="22" customFormat="1" ht="37.5" customHeight="1" x14ac:dyDescent="0.2">
      <c r="A25" s="36" t="s">
        <v>42</v>
      </c>
      <c r="B25" s="37"/>
      <c r="C25" s="37"/>
      <c r="D25" s="37"/>
      <c r="E25" s="37"/>
      <c r="F25" s="37"/>
      <c r="G25" s="37"/>
      <c r="H25" s="37"/>
      <c r="I25" s="37"/>
      <c r="J25" s="37"/>
      <c r="K25" s="37"/>
      <c r="L25" s="38"/>
      <c r="M25" s="56" t="s">
        <v>11</v>
      </c>
      <c r="N25" s="56"/>
      <c r="O25" s="4">
        <f>SUMIF(G:G,19%,L:L)</f>
        <v>0</v>
      </c>
    </row>
    <row r="26" spans="1:15" s="22" customFormat="1" ht="37.5" customHeight="1" x14ac:dyDescent="0.2">
      <c r="A26" s="39"/>
      <c r="B26" s="39"/>
      <c r="C26" s="39"/>
      <c r="D26" s="39"/>
      <c r="E26" s="39"/>
      <c r="F26" s="39"/>
      <c r="G26" s="39"/>
      <c r="H26" s="39"/>
      <c r="I26" s="39"/>
      <c r="J26" s="39"/>
      <c r="K26" s="39"/>
      <c r="L26" s="39"/>
      <c r="M26" s="57" t="s">
        <v>7</v>
      </c>
      <c r="N26" s="58"/>
      <c r="O26" s="5">
        <f>SUM(O23:O25)</f>
        <v>0</v>
      </c>
    </row>
    <row r="27" spans="1:15" s="22" customFormat="1" ht="27.75" customHeight="1" x14ac:dyDescent="0.2">
      <c r="A27" s="39"/>
      <c r="B27" s="39"/>
      <c r="C27" s="39"/>
      <c r="D27" s="39"/>
      <c r="E27" s="39"/>
      <c r="F27" s="39"/>
      <c r="G27" s="39"/>
      <c r="H27" s="39"/>
      <c r="I27" s="39"/>
      <c r="J27" s="39"/>
      <c r="K27" s="39"/>
      <c r="L27" s="39"/>
      <c r="M27" s="59" t="s">
        <v>12</v>
      </c>
      <c r="N27" s="60"/>
      <c r="O27" s="6">
        <f>ROUND(O24*5%,0)</f>
        <v>0</v>
      </c>
    </row>
    <row r="28" spans="1:15" s="22" customFormat="1" ht="30" customHeight="1" x14ac:dyDescent="0.2">
      <c r="A28" s="39"/>
      <c r="B28" s="39"/>
      <c r="C28" s="39"/>
      <c r="D28" s="39"/>
      <c r="E28" s="39"/>
      <c r="F28" s="39"/>
      <c r="G28" s="39"/>
      <c r="H28" s="39"/>
      <c r="I28" s="39"/>
      <c r="J28" s="39"/>
      <c r="K28" s="39"/>
      <c r="L28" s="39"/>
      <c r="M28" s="59" t="s">
        <v>13</v>
      </c>
      <c r="N28" s="60"/>
      <c r="O28" s="4">
        <f>ROUND(O25*19%,0)</f>
        <v>0</v>
      </c>
    </row>
    <row r="29" spans="1:15" s="22" customFormat="1" ht="30" customHeight="1" x14ac:dyDescent="0.2">
      <c r="A29" s="39"/>
      <c r="B29" s="39"/>
      <c r="C29" s="39"/>
      <c r="D29" s="39"/>
      <c r="E29" s="39"/>
      <c r="F29" s="39"/>
      <c r="G29" s="39"/>
      <c r="H29" s="39"/>
      <c r="I29" s="39"/>
      <c r="J29" s="39"/>
      <c r="K29" s="39"/>
      <c r="L29" s="39"/>
      <c r="M29" s="57" t="s">
        <v>14</v>
      </c>
      <c r="N29" s="58"/>
      <c r="O29" s="5">
        <f>SUM(O27:O28)</f>
        <v>0</v>
      </c>
    </row>
    <row r="30" spans="1:15" s="22" customFormat="1" ht="30" customHeight="1" x14ac:dyDescent="0.2">
      <c r="A30" s="39"/>
      <c r="B30" s="39"/>
      <c r="C30" s="39"/>
      <c r="D30" s="39"/>
      <c r="E30" s="39"/>
      <c r="F30" s="39"/>
      <c r="G30" s="39"/>
      <c r="H30" s="39"/>
      <c r="I30" s="39"/>
      <c r="J30" s="39"/>
      <c r="K30" s="39"/>
      <c r="L30" s="39"/>
      <c r="M30" s="71" t="s">
        <v>33</v>
      </c>
      <c r="N30" s="72"/>
      <c r="O30" s="4">
        <f>SUMIF(I:I,8%,N:N)</f>
        <v>0</v>
      </c>
    </row>
    <row r="31" spans="1:15" s="22" customFormat="1" ht="37.5" customHeight="1" x14ac:dyDescent="0.2">
      <c r="A31" s="39"/>
      <c r="B31" s="39"/>
      <c r="C31" s="39"/>
      <c r="D31" s="39"/>
      <c r="E31" s="39"/>
      <c r="F31" s="39"/>
      <c r="G31" s="39"/>
      <c r="H31" s="39"/>
      <c r="I31" s="39"/>
      <c r="J31" s="39"/>
      <c r="K31" s="39"/>
      <c r="L31" s="39"/>
      <c r="M31" s="69" t="s">
        <v>32</v>
      </c>
      <c r="N31" s="70"/>
      <c r="O31" s="5">
        <f>SUM(O30)</f>
        <v>0</v>
      </c>
    </row>
    <row r="32" spans="1:15" s="22" customFormat="1" ht="59.25" customHeight="1" x14ac:dyDescent="0.2">
      <c r="A32" s="39"/>
      <c r="B32" s="39"/>
      <c r="C32" s="39"/>
      <c r="D32" s="39"/>
      <c r="E32" s="39"/>
      <c r="F32" s="39"/>
      <c r="G32" s="39"/>
      <c r="H32" s="39"/>
      <c r="I32" s="39"/>
      <c r="J32" s="39"/>
      <c r="K32" s="39"/>
      <c r="L32" s="39"/>
      <c r="M32" s="69" t="s">
        <v>15</v>
      </c>
      <c r="N32" s="70"/>
      <c r="O32" s="5">
        <f>+O26+O29+O31</f>
        <v>0</v>
      </c>
    </row>
    <row r="35" spans="1:3" x14ac:dyDescent="0.25">
      <c r="B35" s="27"/>
      <c r="C35" s="27"/>
    </row>
    <row r="36" spans="1:3" x14ac:dyDescent="0.25">
      <c r="B36" s="52"/>
      <c r="C36" s="52"/>
    </row>
    <row r="37" spans="1:3" ht="15.75" thickBot="1" x14ac:dyDescent="0.3">
      <c r="B37" s="53"/>
      <c r="C37" s="53"/>
    </row>
    <row r="38" spans="1:3" x14ac:dyDescent="0.25">
      <c r="B38" s="43" t="s">
        <v>20</v>
      </c>
      <c r="C38" s="43"/>
    </row>
    <row r="40" spans="1:3" x14ac:dyDescent="0.25">
      <c r="A40" s="23" t="s">
        <v>43</v>
      </c>
    </row>
  </sheetData>
  <sheetProtection algorithmName="SHA-512" hashValue="ZzhfO/NS8YqFp7YCBrkZx8lZHY4u7lz7DHOAUH+zaNZS8mDMnS2fNOcL1zxFTb/G09Y/d2HV/ivak/rGRy48+Q==" saltValue="nLyZ2scfXGxOLkUj0ION1g=="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http://purl.org/dc/dcmitype/"/>
    <ds:schemaRef ds:uri="http://purl.org/dc/elements/1.1/"/>
    <ds:schemaRef ds:uri="http://www.w3.org/XML/1998/namespace"/>
    <ds:schemaRef ds:uri="632c1e4e-69c6-4d1f-81a1-009441d464e5"/>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2023-02-27T21:19:35Z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