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EBRERO/F-CD-011/3. DOCUMENTOS A PUBLICAR/"/>
    </mc:Choice>
  </mc:AlternateContent>
  <xr:revisionPtr revIDLastSave="39" documentId="8_{57CED4C1-0290-4F9B-98DF-035F88A25109}" xr6:coauthVersionLast="36" xr6:coauthVersionMax="47" xr10:uidLastSave="{BEF1A8A3-BA54-4242-9D1F-C8DF6288DAFB}"/>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L22" i="1"/>
  <c r="N22" i="1" s="1"/>
  <c r="L23" i="1"/>
  <c r="N23" i="1" s="1"/>
  <c r="L24" i="1"/>
  <c r="N24" i="1" s="1"/>
  <c r="L25" i="1"/>
  <c r="J21" i="1"/>
  <c r="J22" i="1"/>
  <c r="J23" i="1"/>
  <c r="J24" i="1"/>
  <c r="J25" i="1"/>
  <c r="H21" i="1"/>
  <c r="H22" i="1"/>
  <c r="H23" i="1"/>
  <c r="H24" i="1"/>
  <c r="H25" i="1"/>
  <c r="K22" i="1" l="1"/>
  <c r="K25" i="1"/>
  <c r="K24" i="1"/>
  <c r="K23" i="1"/>
  <c r="M22" i="1"/>
  <c r="O22" i="1" s="1"/>
  <c r="M21" i="1"/>
  <c r="O21" i="1" s="1"/>
  <c r="K21" i="1"/>
  <c r="M24" i="1"/>
  <c r="O24" i="1" s="1"/>
  <c r="M23" i="1"/>
  <c r="O23" i="1" s="1"/>
  <c r="N25" i="1"/>
  <c r="M25" i="1"/>
  <c r="L20" i="1"/>
  <c r="O25" i="1" l="1"/>
  <c r="H20" i="1"/>
  <c r="J20" i="1"/>
  <c r="N20" i="1"/>
  <c r="K20" i="1" l="1"/>
  <c r="M20" i="1"/>
  <c r="O20" i="1" s="1"/>
  <c r="O26" i="1" l="1"/>
  <c r="O27" i="1"/>
  <c r="O30" i="1" s="1"/>
  <c r="O33" i="1" l="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<sst xmlns="http://schemas.openxmlformats.org/spreadsheetml/2006/main" count="57" uniqueCount="51">
  <si>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</si>
  <si>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</si>
  <si>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</si>
  <si>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</si>
  <si>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</si>
  <si>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</si>
  <si>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</si>
  <si>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</si>
  <si>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</si>
  <si>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</si>
  <si>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</si>
  <si>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</si>
  <si>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</si>
  <si>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</si>
  <si>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</si>
  <si>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</si>
  <si>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</si>
  <si>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</si>
  <si>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</si>
  <si>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</si>
  <si>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</si>
  <si>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</si>
  <si>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</si>
  <si>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</si>
  <si>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</si>
  <si>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</si>
  <si>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</si>
  <si>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</si>
  <si>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</si>
  <si>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</si>
  <si>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</si>
  <si>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</si>
  <si>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</si>
  <si>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</si>
  <si>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</si>
  <si>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</si>
  <si>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</si>
  <si>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</si>
  <si>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</si>
  <si>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</si>
  <si>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</si>
  <si>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</si>
  <si>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</si>
  <si>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</si>
  <si>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Logística para el encuentro deportivo y cultural 2023 de graduados, debe incluir almuerzo con las siguientes especificaciones: 2 proteínas de origen animal (res y cerdo) de 180 gr. + 2 Tubérculos (papa y yuca) de proporción mediana. + Bebida por 250ml (gaseosa envase desechable) Incluidos platos desechables para cada comida, tenedores desechables para cada plato, servicio de atención para cada experiencia que se realizara en sede, seccionales y extensiones de la Universidad de Cundinamarca. Nota: El menú podrá estar sujeto a cambio por el supervisor por una de igual o de mejor calidad</t>
  </si>
  <si>
    <t>Logística para el encuentro deportivo y cultural de graduados, debe incluir: Agua natural, en botella de 250 ml. Marca reconocida Evento que se realizara en sede, seccionales y extensiones de la Universidad de Cundinamarca.  En el lugar que el contratista acuerde con el supervisor en las fechas plenamente establecidas</t>
  </si>
  <si>
    <t>Logística para el encuentro deportivo y cultural 2023 de graduados, debe incluir: Mantecada de 300 gr. + bebida de 250 ml (gaseosa) + 1 fruta (manzana “o” pera) Incluye empaque por refrigerio y entrega en sede, seccionales y extensiones en las fechas establecidas por el supervisor del contrató</t>
  </si>
  <si>
    <t>Logística para ceremonia de graduandos del IPA 2023, debe incluir: Bebida sin licor con un adorno en forma de sombrilla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t>
  </si>
  <si>
    <t>Logística para ceremonia de graduandos del IPA 2023, debe incluir: Pasabocas, de volovanes dulces de frutas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Nota: El menú podrá estar sujeto a cambio por el supervisor por una de igual o de mejor calidad</t>
  </si>
  <si>
    <t>Logística para ceremonia de graduandos del IPA 2023, debe incluir: Pasabocas, con patacones de pollo y guacamole Incluido servicio de atención en mesa, utensilios “platos, copas, cubiertos y manteles y decoración en mesas por parte del oferente. Entrega en sede, seccionales y extensiones en las fechas establecidas por el supervisor del contrato. El servicio debe contar con mesas plásticas y/o madera según la cantidad requerida por el supervisor en cada una de las sedes de la Universidad de Cundinamarca Nota: El menú podrá estar sujeto a cambio por el supervisor por una de igual o de mejor calidad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</si>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</sst>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8" fillId="0" borderId="28" xfId="0" applyFont="1" applyBorder="1" applyAlignment="1">
      <alignment vertical="center" wrapText="1"/>
    </xf>
    <xf numFmtId="0" fontId="28"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25" zoomScale="70" zoomScaleNormal="70" zoomScaleSheetLayoutView="70" zoomScalePageLayoutView="55" workbookViewId="0">
      <selection activeCell="I25" sqref="I25"/>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8" t="s">
        <v>39</v>
      </c>
    </row>
    <row r="8" spans="1:15" x14ac:dyDescent="0.25">
      <c r="A8" s="8"/>
    </row>
    <row r="9" spans="1:15" x14ac:dyDescent="0.25">
      <c r="A9" s="9" t="s">
        <v>29</v>
      </c>
    </row>
    <row r="10" spans="1:15" ht="25.5" customHeight="1" x14ac:dyDescent="0.25">
      <c r="A10" s="44" t="s">
        <v>28</v>
      </c>
      <c r="B10" s="44"/>
      <c r="C10" s="10"/>
      <c r="E10" s="11" t="s">
        <v>21</v>
      </c>
      <c r="F10" s="49">
        <v>0</v>
      </c>
      <c r="G10" s="50"/>
      <c r="K10" s="12" t="s">
        <v>16</v>
      </c>
      <c r="L10" s="51"/>
      <c r="M10" s="52"/>
      <c r="N10" s="53"/>
    </row>
    <row r="11" spans="1:15" ht="15.75" thickBot="1" x14ac:dyDescent="0.3">
      <c r="A11" s="10"/>
      <c r="B11" s="10"/>
      <c r="C11" s="10"/>
      <c r="E11" s="13"/>
      <c r="F11" s="29"/>
      <c r="G11" s="13"/>
      <c r="K11" s="14"/>
      <c r="L11" s="15"/>
      <c r="M11" s="15"/>
      <c r="N11" s="15"/>
    </row>
    <row r="12" spans="1:15" ht="30.75" customHeight="1" thickBot="1" x14ac:dyDescent="0.3">
      <c r="A12" s="64" t="s">
        <v>26</v>
      </c>
      <c r="B12" s="65"/>
      <c r="C12" s="16"/>
      <c r="D12" s="46" t="s">
        <v>17</v>
      </c>
      <c r="E12" s="47"/>
      <c r="F12" s="47"/>
      <c r="G12" s="48"/>
      <c r="H12" s="5"/>
      <c r="I12" s="24"/>
      <c r="J12" s="24"/>
      <c r="K12" s="14"/>
    </row>
    <row r="13" spans="1:15" ht="15.75" thickBot="1" x14ac:dyDescent="0.3">
      <c r="A13" s="66"/>
      <c r="B13" s="67"/>
      <c r="C13" s="16"/>
      <c r="D13" s="17"/>
      <c r="E13" s="13"/>
      <c r="F13" s="29"/>
      <c r="G13" s="13"/>
      <c r="K13" s="14"/>
    </row>
    <row r="14" spans="1:15" ht="30" customHeight="1" thickBot="1" x14ac:dyDescent="0.3">
      <c r="A14" s="66"/>
      <c r="B14" s="67"/>
      <c r="C14" s="16"/>
      <c r="D14" s="46" t="s">
        <v>18</v>
      </c>
      <c r="E14" s="47"/>
      <c r="F14" s="47"/>
      <c r="G14" s="48"/>
      <c r="H14" s="5"/>
      <c r="I14" s="24"/>
      <c r="J14" s="24"/>
      <c r="K14" s="14"/>
    </row>
    <row r="15" spans="1:15" ht="18.75" customHeight="1" thickBot="1" x14ac:dyDescent="0.3">
      <c r="A15" s="66"/>
      <c r="B15" s="67"/>
      <c r="C15" s="16"/>
      <c r="E15" s="13"/>
      <c r="F15" s="29"/>
      <c r="G15" s="13"/>
      <c r="K15" s="14"/>
    </row>
    <row r="16" spans="1:15" ht="24" customHeight="1" thickBot="1" x14ac:dyDescent="0.3">
      <c r="A16" s="68"/>
      <c r="B16" s="69"/>
      <c r="C16" s="16"/>
      <c r="D16" s="46" t="s">
        <v>22</v>
      </c>
      <c r="E16" s="47"/>
      <c r="F16" s="47"/>
      <c r="G16" s="48"/>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216.75" customHeight="1" x14ac:dyDescent="0.25">
      <c r="A20" s="31">
        <v>1</v>
      </c>
      <c r="B20" s="76" t="s">
        <v>44</v>
      </c>
      <c r="C20" s="32"/>
      <c r="D20" s="77">
        <v>1200</v>
      </c>
      <c r="E20" s="77" t="s">
        <v>50</v>
      </c>
      <c r="F20" s="33">
        <v>0</v>
      </c>
      <c r="G20" s="34">
        <v>0</v>
      </c>
      <c r="H20" s="35">
        <f t="shared" ref="H20:H25" si="0">+ROUND(F20*G20,0)</f>
        <v>0</v>
      </c>
      <c r="I20" s="34">
        <v>0</v>
      </c>
      <c r="J20" s="35">
        <f t="shared" ref="J20:J25" si="1">ROUND(F20*I20,0)</f>
        <v>0</v>
      </c>
      <c r="K20" s="35">
        <f>ROUND(F20+H20+J20,0)</f>
        <v>0</v>
      </c>
      <c r="L20" s="35">
        <f>ROUND(F20*D20,0)</f>
        <v>0</v>
      </c>
      <c r="M20" s="35">
        <f t="shared" ref="M20:M25" si="2">ROUND(L20*G20,0)</f>
        <v>0</v>
      </c>
      <c r="N20" s="35">
        <f t="shared" ref="N20:N25" si="3">ROUND(L20*I20,0)</f>
        <v>0</v>
      </c>
      <c r="O20" s="36">
        <f t="shared" ref="O20:O25" si="4">ROUND(L20+N20+M20,0)</f>
        <v>0</v>
      </c>
    </row>
    <row r="21" spans="1:15" s="37" customFormat="1" ht="140.25" customHeight="1" x14ac:dyDescent="0.25">
      <c r="A21" s="31">
        <v>2</v>
      </c>
      <c r="B21" s="76" t="s">
        <v>45</v>
      </c>
      <c r="C21" s="32"/>
      <c r="D21" s="77">
        <v>1200</v>
      </c>
      <c r="E21" s="77" t="s">
        <v>50</v>
      </c>
      <c r="F21" s="33">
        <v>0</v>
      </c>
      <c r="G21" s="34">
        <v>0</v>
      </c>
      <c r="H21" s="35">
        <f t="shared" si="0"/>
        <v>0</v>
      </c>
      <c r="I21" s="34">
        <v>0</v>
      </c>
      <c r="J21" s="35">
        <f t="shared" si="1"/>
        <v>0</v>
      </c>
      <c r="K21" s="35">
        <f t="shared" ref="K21:K25" si="5">ROUND(F21+H21+J21,0)</f>
        <v>0</v>
      </c>
      <c r="L21" s="35">
        <f t="shared" ref="L21:L25" si="6">ROUND(F21*D21,0)</f>
        <v>0</v>
      </c>
      <c r="M21" s="35">
        <f t="shared" si="2"/>
        <v>0</v>
      </c>
      <c r="N21" s="35">
        <f t="shared" si="3"/>
        <v>0</v>
      </c>
      <c r="O21" s="36">
        <f t="shared" si="4"/>
        <v>0</v>
      </c>
    </row>
    <row r="22" spans="1:15" s="37" customFormat="1" ht="115.5" customHeight="1" x14ac:dyDescent="0.25">
      <c r="A22" s="31">
        <v>3</v>
      </c>
      <c r="B22" s="76" t="s">
        <v>46</v>
      </c>
      <c r="C22" s="32"/>
      <c r="D22" s="77">
        <v>300</v>
      </c>
      <c r="E22" s="77" t="s">
        <v>50</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182.25" customHeight="1" x14ac:dyDescent="0.25">
      <c r="A23" s="31">
        <v>4</v>
      </c>
      <c r="B23" s="76" t="s">
        <v>47</v>
      </c>
      <c r="C23" s="32"/>
      <c r="D23" s="77">
        <v>1300</v>
      </c>
      <c r="E23" s="77" t="s">
        <v>50</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37" customFormat="1" ht="208.5" customHeight="1" x14ac:dyDescent="0.25">
      <c r="A24" s="31">
        <v>5</v>
      </c>
      <c r="B24" s="76" t="s">
        <v>48</v>
      </c>
      <c r="C24" s="32"/>
      <c r="D24" s="77">
        <v>1300</v>
      </c>
      <c r="E24" s="77" t="s">
        <v>50</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37" customFormat="1" ht="210" customHeight="1" x14ac:dyDescent="0.25">
      <c r="A25" s="31">
        <v>6</v>
      </c>
      <c r="B25" s="76" t="s">
        <v>49</v>
      </c>
      <c r="C25" s="32"/>
      <c r="D25" s="77">
        <v>1300</v>
      </c>
      <c r="E25" s="77" t="s">
        <v>50</v>
      </c>
      <c r="F25" s="33">
        <v>0</v>
      </c>
      <c r="G25" s="34">
        <v>0</v>
      </c>
      <c r="H25" s="35">
        <f t="shared" si="0"/>
        <v>0</v>
      </c>
      <c r="I25" s="34">
        <v>0</v>
      </c>
      <c r="J25" s="35">
        <f t="shared" si="1"/>
        <v>0</v>
      </c>
      <c r="K25" s="35">
        <f t="shared" si="5"/>
        <v>0</v>
      </c>
      <c r="L25" s="35">
        <f t="shared" si="6"/>
        <v>0</v>
      </c>
      <c r="M25" s="35">
        <f t="shared" si="2"/>
        <v>0</v>
      </c>
      <c r="N25" s="35">
        <f t="shared" si="3"/>
        <v>0</v>
      </c>
      <c r="O25" s="36">
        <f t="shared" si="4"/>
        <v>0</v>
      </c>
    </row>
    <row r="26" spans="1:15" s="21" customFormat="1" ht="42" customHeight="1" thickBot="1" x14ac:dyDescent="0.25">
      <c r="A26" s="16"/>
      <c r="B26" s="56"/>
      <c r="C26" s="56"/>
      <c r="D26" s="56"/>
      <c r="E26" s="56"/>
      <c r="F26" s="56"/>
      <c r="G26" s="56"/>
      <c r="H26" s="56"/>
      <c r="I26" s="56"/>
      <c r="J26" s="56"/>
      <c r="K26" s="56"/>
      <c r="L26" s="56"/>
      <c r="M26" s="57" t="s">
        <v>35</v>
      </c>
      <c r="N26" s="57"/>
      <c r="O26" s="26">
        <f>SUMIF(G:G,0%,L:L)</f>
        <v>0</v>
      </c>
    </row>
    <row r="27" spans="1:15" s="21" customFormat="1" ht="39" customHeight="1" thickBot="1" x14ac:dyDescent="0.25">
      <c r="A27" s="42" t="s">
        <v>24</v>
      </c>
      <c r="B27" s="43"/>
      <c r="C27" s="43"/>
      <c r="D27" s="43"/>
      <c r="E27" s="43"/>
      <c r="F27" s="43"/>
      <c r="G27" s="43"/>
      <c r="H27" s="43"/>
      <c r="I27" s="43"/>
      <c r="J27" s="43"/>
      <c r="K27" s="43"/>
      <c r="L27" s="43"/>
      <c r="M27" s="58" t="s">
        <v>10</v>
      </c>
      <c r="N27" s="58"/>
      <c r="O27" s="2">
        <f>SUMIF(G:G,5%,L:L)</f>
        <v>0</v>
      </c>
    </row>
    <row r="28" spans="1:15" s="21" customFormat="1" ht="30" customHeight="1" x14ac:dyDescent="0.2">
      <c r="A28" s="38" t="s">
        <v>43</v>
      </c>
      <c r="B28" s="39"/>
      <c r="C28" s="39"/>
      <c r="D28" s="39"/>
      <c r="E28" s="39"/>
      <c r="F28" s="39"/>
      <c r="G28" s="39"/>
      <c r="H28" s="39"/>
      <c r="I28" s="39"/>
      <c r="J28" s="39"/>
      <c r="K28" s="39"/>
      <c r="L28" s="40"/>
      <c r="M28" s="58" t="s">
        <v>11</v>
      </c>
      <c r="N28" s="58"/>
      <c r="O28" s="2">
        <f>SUMIF(G:G,19%,L:L)</f>
        <v>0</v>
      </c>
    </row>
    <row r="29" spans="1:15" s="21" customFormat="1" ht="30" customHeight="1" x14ac:dyDescent="0.2">
      <c r="A29" s="41"/>
      <c r="B29" s="41"/>
      <c r="C29" s="41"/>
      <c r="D29" s="41"/>
      <c r="E29" s="41"/>
      <c r="F29" s="41"/>
      <c r="G29" s="41"/>
      <c r="H29" s="41"/>
      <c r="I29" s="41"/>
      <c r="J29" s="41"/>
      <c r="K29" s="41"/>
      <c r="L29" s="41"/>
      <c r="M29" s="59" t="s">
        <v>7</v>
      </c>
      <c r="N29" s="60"/>
      <c r="O29" s="3">
        <f>SUM(O26:O28)</f>
        <v>0</v>
      </c>
    </row>
    <row r="30" spans="1:15" s="21" customFormat="1" ht="30" customHeight="1" x14ac:dyDescent="0.2">
      <c r="A30" s="41"/>
      <c r="B30" s="41"/>
      <c r="C30" s="41"/>
      <c r="D30" s="41"/>
      <c r="E30" s="41"/>
      <c r="F30" s="41"/>
      <c r="G30" s="41"/>
      <c r="H30" s="41"/>
      <c r="I30" s="41"/>
      <c r="J30" s="41"/>
      <c r="K30" s="41"/>
      <c r="L30" s="41"/>
      <c r="M30" s="61" t="s">
        <v>12</v>
      </c>
      <c r="N30" s="62"/>
      <c r="O30" s="4">
        <f>ROUND(O27*5%,0)</f>
        <v>0</v>
      </c>
    </row>
    <row r="31" spans="1:15" s="21" customFormat="1" ht="30" customHeight="1" x14ac:dyDescent="0.2">
      <c r="A31" s="41"/>
      <c r="B31" s="41"/>
      <c r="C31" s="41"/>
      <c r="D31" s="41"/>
      <c r="E31" s="41"/>
      <c r="F31" s="41"/>
      <c r="G31" s="41"/>
      <c r="H31" s="41"/>
      <c r="I31" s="41"/>
      <c r="J31" s="41"/>
      <c r="K31" s="41"/>
      <c r="L31" s="41"/>
      <c r="M31" s="61" t="s">
        <v>13</v>
      </c>
      <c r="N31" s="62"/>
      <c r="O31" s="2">
        <f>ROUND(O28*19%,0)</f>
        <v>0</v>
      </c>
    </row>
    <row r="32" spans="1:15" s="21" customFormat="1" ht="30" customHeight="1" x14ac:dyDescent="0.2">
      <c r="A32" s="41"/>
      <c r="B32" s="41"/>
      <c r="C32" s="41"/>
      <c r="D32" s="41"/>
      <c r="E32" s="41"/>
      <c r="F32" s="41"/>
      <c r="G32" s="41"/>
      <c r="H32" s="41"/>
      <c r="I32" s="41"/>
      <c r="J32" s="41"/>
      <c r="K32" s="41"/>
      <c r="L32" s="41"/>
      <c r="M32" s="59" t="s">
        <v>14</v>
      </c>
      <c r="N32" s="60"/>
      <c r="O32" s="3">
        <f>SUM(O30:O31)</f>
        <v>0</v>
      </c>
    </row>
    <row r="33" spans="1:15" s="21" customFormat="1" ht="30" customHeight="1" x14ac:dyDescent="0.2">
      <c r="A33" s="41"/>
      <c r="B33" s="41"/>
      <c r="C33" s="41"/>
      <c r="D33" s="41"/>
      <c r="E33" s="41"/>
      <c r="F33" s="41"/>
      <c r="G33" s="41"/>
      <c r="H33" s="41"/>
      <c r="I33" s="41"/>
      <c r="J33" s="41"/>
      <c r="K33" s="41"/>
      <c r="L33" s="41"/>
      <c r="M33" s="73" t="s">
        <v>33</v>
      </c>
      <c r="N33" s="74"/>
      <c r="O33" s="2">
        <f>SUMIF(I:I,8%,N:N)</f>
        <v>0</v>
      </c>
    </row>
    <row r="34" spans="1:15" s="21" customFormat="1" ht="50.25" customHeight="1" x14ac:dyDescent="0.2">
      <c r="A34" s="41"/>
      <c r="B34" s="41"/>
      <c r="C34" s="41"/>
      <c r="D34" s="41"/>
      <c r="E34" s="41"/>
      <c r="F34" s="41"/>
      <c r="G34" s="41"/>
      <c r="H34" s="41"/>
      <c r="I34" s="41"/>
      <c r="J34" s="41"/>
      <c r="K34" s="41"/>
      <c r="L34" s="41"/>
      <c r="M34" s="71" t="s">
        <v>32</v>
      </c>
      <c r="N34" s="72"/>
      <c r="O34" s="3">
        <f>SUM(O33)</f>
        <v>0</v>
      </c>
    </row>
    <row r="35" spans="1:15" s="21" customFormat="1" ht="173.25" customHeight="1" x14ac:dyDescent="0.2">
      <c r="A35" s="41"/>
      <c r="B35" s="41"/>
      <c r="C35" s="41"/>
      <c r="D35" s="41"/>
      <c r="E35" s="41"/>
      <c r="F35" s="41"/>
      <c r="G35" s="41"/>
      <c r="H35" s="41"/>
      <c r="I35" s="41"/>
      <c r="J35" s="41"/>
      <c r="K35" s="41"/>
      <c r="L35" s="41"/>
      <c r="M35" s="71" t="s">
        <v>15</v>
      </c>
      <c r="N35" s="72"/>
      <c r="O35" s="3">
        <f>+O29+O32+O34</f>
        <v>0</v>
      </c>
    </row>
    <row r="38" spans="1:15" x14ac:dyDescent="0.25">
      <c r="B38" s="25"/>
      <c r="C38" s="25"/>
    </row>
    <row r="39" spans="1:15" x14ac:dyDescent="0.25">
      <c r="B39" s="54"/>
      <c r="C39" s="54"/>
    </row>
    <row r="40" spans="1:15" ht="15.75" thickBot="1" x14ac:dyDescent="0.3">
      <c r="B40" s="55"/>
      <c r="C40" s="55"/>
    </row>
    <row r="41" spans="1:15" x14ac:dyDescent="0.25">
      <c r="B41" s="45" t="s">
        <v>20</v>
      </c>
      <c r="C41" s="45"/>
    </row>
    <row r="43" spans="1:15" x14ac:dyDescent="0.25">
      <c r="A43" s="22" t="s">
        <v>42</v>
      </c>
    </row>
  </sheetData>
  <sheetProtection algorithmName="SHA-512" hashValue="QlnJeK3RM7AoWIXFSBcu9R1aDD+C48gWBw78ItS6yOs1ZDbf73/hcsE4qaEBqRf2Ahwws9aOKohjkzKW3O2pKw==" saltValue="3OUoCI0aUSMjeWK+oXhJ6g==" spinCount="100000" sheet="1" selectLockedCells="1"/>
  <mergeCells count="30">
    <mergeCell ref="M32:N32"/>
    <mergeCell ref="M35:N35"/>
    <mergeCell ref="M33:N33"/>
    <mergeCell ref="M34:N34"/>
    <mergeCell ref="N2:O2"/>
    <mergeCell ref="N3:O3"/>
    <mergeCell ref="N4:O4"/>
    <mergeCell ref="N5:O5"/>
    <mergeCell ref="A2:A5"/>
    <mergeCell ref="D12:G12"/>
    <mergeCell ref="A12:B16"/>
    <mergeCell ref="B2:M2"/>
    <mergeCell ref="B3:M3"/>
    <mergeCell ref="B4:M5"/>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s>
  <dataValidations count="1">
    <dataValidation type="whole" allowBlank="1" showInputMessage="1" showErrorMessage="1" sqref="F20:F25"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http://purl.org/dc/dcmitype/"/>
    <ds:schemaRef ds:uri="91f923a0-6986-49c1-880a-004b6d780c1e"/>
    <ds:schemaRef ds:uri="http://www.w3.org/XML/1998/namespace"/>
    <ds:schemaRef ds:uri="http://schemas.microsoft.com/office/2006/documentManagement/types"/>
    <ds:schemaRef ds:uri="http://schemas.openxmlformats.org/package/2006/metadata/core-properties"/>
    <ds:schemaRef ds:uri="b41d3764-7ecb-4939-976c-9e68ac8de53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2023-02-03T21:20:10Z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