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CONTRATACION DIRECTA 2023\CHIA\CH-CD-023 GIMNASIO AIRE LIBRE\publicacion\"/>
    </mc:Choice>
  </mc:AlternateContent>
  <bookViews>
    <workbookView xWindow="-120" yWindow="-120" windowWidth="21840" windowHeight="13140"/>
  </bookViews>
  <sheets>
    <sheet name="Hoja1" sheetId="1" r:id="rId1"/>
    <sheet name="Hoja2" sheetId="2" state="hidden" r:id="rId2"/>
  </sheets>
  <definedNames>
    <definedName name="_xlnm.Print_Area" localSheetId="0">Hoja1!$A$1:$O$50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31" i="1" l="1"/>
  <c r="M31" i="1" s="1"/>
  <c r="J31" i="1"/>
  <c r="H31" i="1"/>
  <c r="K31" i="1" s="1"/>
  <c r="L29" i="1"/>
  <c r="N29" i="1" s="1"/>
  <c r="J29" i="1"/>
  <c r="H29" i="1"/>
  <c r="K29" i="1" s="1"/>
  <c r="L28" i="1"/>
  <c r="J28" i="1"/>
  <c r="H28" i="1"/>
  <c r="K28" i="1" s="1"/>
  <c r="L27" i="1"/>
  <c r="N27" i="1" s="1"/>
  <c r="J27" i="1"/>
  <c r="H27" i="1"/>
  <c r="K27" i="1" s="1"/>
  <c r="L26" i="1"/>
  <c r="J26" i="1"/>
  <c r="K26" i="1" s="1"/>
  <c r="H26" i="1"/>
  <c r="L25" i="1"/>
  <c r="J25" i="1"/>
  <c r="H25" i="1"/>
  <c r="K25" i="1" s="1"/>
  <c r="L30" i="1"/>
  <c r="N30" i="1" s="1"/>
  <c r="J30" i="1"/>
  <c r="H30" i="1"/>
  <c r="K30" i="1" s="1"/>
  <c r="L24" i="1"/>
  <c r="N24" i="1" s="1"/>
  <c r="J24" i="1"/>
  <c r="H24" i="1"/>
  <c r="K24" i="1" s="1"/>
  <c r="L23" i="1"/>
  <c r="N23" i="1" s="1"/>
  <c r="J23" i="1"/>
  <c r="H23" i="1"/>
  <c r="K23" i="1" s="1"/>
  <c r="L21" i="1"/>
  <c r="M21" i="1" s="1"/>
  <c r="J21" i="1"/>
  <c r="H21" i="1"/>
  <c r="K21" i="1" s="1"/>
  <c r="L22" i="1"/>
  <c r="M22" i="1" s="1"/>
  <c r="J22" i="1"/>
  <c r="H22" i="1"/>
  <c r="K22" i="1" s="1"/>
  <c r="N31" i="1" l="1"/>
  <c r="O31" i="1" s="1"/>
  <c r="M30" i="1"/>
  <c r="O30" i="1" s="1"/>
  <c r="M29" i="1"/>
  <c r="O29" i="1" s="1"/>
  <c r="N22" i="1"/>
  <c r="O22" i="1" s="1"/>
  <c r="N21" i="1"/>
  <c r="O21" i="1" s="1"/>
  <c r="M26" i="1"/>
  <c r="N26" i="1"/>
  <c r="N28" i="1"/>
  <c r="M28" i="1"/>
  <c r="M25" i="1"/>
  <c r="N25" i="1"/>
  <c r="O25" i="1" s="1"/>
  <c r="M27" i="1"/>
  <c r="O27" i="1" s="1"/>
  <c r="M24" i="1"/>
  <c r="O24" i="1" s="1"/>
  <c r="M23" i="1"/>
  <c r="O23" i="1" s="1"/>
  <c r="H32" i="1"/>
  <c r="J32" i="1"/>
  <c r="L32" i="1"/>
  <c r="N32" i="1" s="1"/>
  <c r="H20" i="1"/>
  <c r="J20" i="1"/>
  <c r="L20" i="1"/>
  <c r="M20" i="1" s="1"/>
  <c r="O34" i="1"/>
  <c r="O37" i="1" s="1"/>
  <c r="O28" i="1" l="1"/>
  <c r="O26" i="1"/>
  <c r="M32" i="1"/>
  <c r="O32" i="1" s="1"/>
  <c r="K32" i="1"/>
  <c r="N20" i="1"/>
  <c r="O20" i="1" s="1"/>
  <c r="K20" i="1"/>
  <c r="O40" i="1"/>
  <c r="O33" i="1"/>
  <c r="O41" i="1" l="1"/>
  <c r="O35" i="1" l="1"/>
  <c r="O38" i="1" l="1"/>
  <c r="O39" i="1" s="1"/>
  <c r="O36" i="1"/>
  <c r="O42" i="1" l="1"/>
</calcChain>
</file>

<file path=xl/comments1.xml><?xml version="1.0" encoding="utf-8"?>
<comments xmlns="http://schemas.openxmlformats.org/spreadsheetml/2006/main">
  <authors>
    <author>MARIO CASTILLO</author>
  </authors>
  <commentList>
    <comment ref="H12" authorId="0" shapeId="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4" authorId="0" shapeId="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<sst xmlns="http://schemas.openxmlformats.org/spreadsheetml/2006/main" count="71" uniqueCount="58">
  <si>
    <t>MACROPROCESO DE APOYO</t>
  </si>
  <si>
    <t xml:space="preserve">PROCESO GESTIÓN BIENES Y SERVICIOS </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</si>
  <si>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</si>
  <si>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</si>
  <si>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</si>
  <si>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</si>
  <si>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</si>
  <si>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</si>
  <si>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</si>
  <si>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</si>
  <si>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</si>
  <si>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</si>
  <si>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</si>
  <si>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</si>
  <si>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</si>
  <si>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</si>
  <si>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</si>
  <si>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</si>
  <si>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</si>
  <si>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</si>
  <si>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</si>
  <si>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</si>
  <si>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</si>
  <si>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UNIDAD DE MEDIDA</t>
  </si>
  <si>
    <t>ASPECTOS OBLIGATORIOS A TENER EN CUENTA</t>
  </si>
  <si>
    <t xml:space="preserve">PORCENTAJE DE IVA </t>
  </si>
  <si>
    <t>TIPO DE CONTRIBUYENTE
 (Seleccione una de las siguientes opciones)</t>
  </si>
  <si>
    <t xml:space="preserve">ÍTEM </t>
  </si>
  <si>
    <r>
      <rPr>
        <b/>
        <sz val="10"/>
        <color theme="1"/>
        <rFont val="Arial"/>
        <family val="2"/>
      </rPr>
      <t xml:space="preserve">   </t>
    </r>
    <r>
      <rPr>
        <sz val="10"/>
        <color theme="1"/>
        <rFont val="Arial"/>
        <family val="2"/>
      </rPr>
      <t xml:space="preserve">  </t>
    </r>
    <r>
      <rPr>
        <sz val="10"/>
        <color theme="0" tint="-0.34998626667073579"/>
        <rFont val="Arial"/>
        <family val="2"/>
      </rPr>
      <t xml:space="preserve"> AÑO   /   MES   /   DÍA</t>
    </r>
  </si>
  <si>
    <t>FECHA DE ELABORACIÓN:</t>
  </si>
  <si>
    <t>IMPUESTO NACIONAL AL CONSUMO –INC</t>
  </si>
  <si>
    <t>PORCENTAJE DE IMPUESTO NACIONAL AL CONSUMO –INC</t>
  </si>
  <si>
    <t>TOTAL IMPUESTO NACIONAL AL CONSUMO –INC</t>
  </si>
  <si>
    <t>IMPUESTO NACIONAL AL CONSUMO –INC  8%</t>
  </si>
  <si>
    <t>VALOR IMPUESTO NACIONAL AL CONSUMO –INC</t>
  </si>
  <si>
    <t>VALOR NO GRAVADO IVA 
(TARIFA 0%)</t>
  </si>
  <si>
    <t>COTIZACIÓN PARA PROCESOS DE BIENES Y/O SERVICIOS</t>
  </si>
  <si>
    <t>CÓDIGO: ABSr125</t>
  </si>
  <si>
    <t>PÁGINA 1 DE 1</t>
  </si>
  <si>
    <t>32.1</t>
  </si>
  <si>
    <t>VERSIÓN: 3</t>
  </si>
  <si>
    <t>VIGENCIA: 2022-07-27</t>
  </si>
  <si>
    <r>
      <t xml:space="preserve">NOTA 1: </t>
    </r>
    <r>
      <rPr>
        <sz val="10"/>
        <color theme="1"/>
        <rFont val="Arial"/>
        <family val="2"/>
      </rPr>
      <t>Señor cotizante tenga en cuenta que es su obligación conocer y aplicar el tipo de tributo de acuerdo con el bien y/o servicio a ofertar.</t>
    </r>
    <r>
      <rPr>
        <b/>
        <sz val="10"/>
        <color theme="1"/>
        <rFont val="Arial"/>
        <family val="2"/>
      </rPr>
      <t xml:space="preserve">
NOTA 2: </t>
    </r>
    <r>
      <rPr>
        <sz val="10"/>
        <color theme="1"/>
        <rFont val="Arial"/>
        <family val="2"/>
      </rPr>
      <t>Señor cotizante recuerde que este formato se encuentra formulado y no admite valores con decimales en los precios unitarios.</t>
    </r>
    <r>
      <rPr>
        <b/>
        <sz val="10"/>
        <color theme="1"/>
        <rFont val="Arial"/>
        <family val="2"/>
      </rPr>
      <t xml:space="preserve">
NOTA 3: </t>
    </r>
    <r>
      <rPr>
        <sz val="10"/>
        <color theme="1"/>
        <rFont val="Arial"/>
        <family val="2"/>
      </rPr>
      <t>Tenga en cuenta el “Art. 477” del estatuto tributario, donde se presenta la aclaración de bienes exentos.</t>
    </r>
    <r>
      <rPr>
        <b/>
        <sz val="10"/>
        <color theme="1"/>
        <rFont val="Arial"/>
        <family val="2"/>
      </rPr>
      <t xml:space="preserve"> 
NOTA 4: </t>
    </r>
    <r>
      <rPr>
        <sz val="10"/>
        <color theme="1"/>
        <rFont val="Arial"/>
        <family val="2"/>
      </rPr>
      <t>Tenga en cuenta el “Art. 476” del estatuto tributario,  donde se presenta la aclaración de servicios excluidos.</t>
    </r>
    <r>
      <rPr>
        <b/>
        <sz val="10"/>
        <color theme="1"/>
        <rFont val="Arial"/>
        <family val="2"/>
      </rPr>
      <t xml:space="preserve">                                                                  
NOTA 5: </t>
    </r>
    <r>
      <rPr>
        <sz val="10"/>
        <color theme="1"/>
        <rFont val="Arial"/>
        <family val="2"/>
      </rPr>
      <t xml:space="preserve">Tenga en cuenta  que lo dispuesto en los artículos 426, 512-1, HASTA 512-13 del Estatuto tributario y normas concordantes. los cuales hacen referencia al IMPUESTO NACIONAL AL CONSUMO para Personas Naturales y Persona Juridicas. </t>
    </r>
    <r>
      <rPr>
        <b/>
        <sz val="10"/>
        <color theme="1"/>
        <rFont val="Arial"/>
        <family val="2"/>
      </rPr>
      <t xml:space="preserve">                                                                                                                                                                                                                                                                                                                                                                                                                                                                                 
NOTA 6: </t>
    </r>
    <r>
      <rPr>
        <sz val="10"/>
        <color theme="1"/>
        <rFont val="Arial"/>
        <family val="2"/>
      </rPr>
      <t xml:space="preserve">Cuando los bienes y/o servicios cotizados se encuentren ofertados con una tarifa diferencial de impuestos (impuesto valor agregado- IVA o impuesto nacional al consumo- IMPOCONSUMO, siempre y cuando aplique), de acuerdo con lo contemplado en el Estatuto Tributario y las normas concordantes que lo complementen y/o lo modifiquen, el proponente deberá allegar la debida justificación emitida por un Contador Público que lo sustente. </t>
    </r>
    <r>
      <rPr>
        <b/>
        <sz val="10"/>
        <color theme="1"/>
        <rFont val="Arial"/>
        <family val="2"/>
      </rPr>
      <t xml:space="preserve">
NOTA 7: </t>
    </r>
    <r>
      <rPr>
        <sz val="10"/>
        <color theme="1"/>
        <rFont val="Arial"/>
        <family val="2"/>
      </rPr>
      <t>La validez de la cotización no podrá ser Inferior a 30 días.</t>
    </r>
    <r>
      <rPr>
        <b/>
        <sz val="10"/>
        <color theme="1"/>
        <rFont val="Arial"/>
        <family val="2"/>
      </rPr>
      <t xml:space="preserve">
NOTA 8: </t>
    </r>
    <r>
      <rPr>
        <sz val="10"/>
        <color theme="1"/>
        <rFont val="Arial"/>
        <family val="2"/>
      </rPr>
      <t>Recuerde que la forma de pago está sujeta a las condiciones establecidas por la Universidad de Cundinamarca para el presente proceso.</t>
    </r>
    <r>
      <rPr>
        <b/>
        <sz val="10"/>
        <color theme="1"/>
        <rFont val="Arial"/>
        <family val="2"/>
      </rPr>
      <t xml:space="preserve">
NOTA 9: </t>
    </r>
    <r>
      <rPr>
        <sz val="10"/>
        <color theme="1"/>
        <rFont val="Arial"/>
        <family val="2"/>
      </rPr>
      <t>Verifique el término de ejecución establecido en los términos de la solicitud de cotización y/o sus anexos.</t>
    </r>
    <r>
      <rPr>
        <b/>
        <sz val="10"/>
        <color theme="1"/>
        <rFont val="Arial"/>
        <family val="2"/>
      </rPr>
      <t xml:space="preserve">
NOTA 10: </t>
    </r>
    <r>
      <rPr>
        <sz val="10"/>
        <color theme="1"/>
        <rFont val="Arial"/>
        <family val="2"/>
      </rPr>
      <t xml:space="preserve">Sí el valor total de la cotización es inferior al 80% del presupuesto oficial destinado para la contratación de la presente necesidad, el cotizante deberá allegar, junto con su propuesta o dentro del término que establezca la Universidad para ello,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En caso de no aportar la justificación (ABSr132) Formato publicado por la entidad, será causal de </t>
    </r>
    <r>
      <rPr>
        <b/>
        <sz val="10"/>
        <color theme="1"/>
        <rFont val="Arial"/>
        <family val="2"/>
      </rPr>
      <t xml:space="preserve">INCUMPLIMIENTO.
NOTA 11: </t>
    </r>
    <r>
      <rPr>
        <sz val="10"/>
        <color theme="1"/>
        <rFont val="Arial"/>
        <family val="2"/>
      </rPr>
      <t>Cuando se trate de un proceso de selección para un contrato de TRACTO SUCESIVO, si el valor ofertado de UNO O MÁS ÍTEMS es inferior al 80% del precio de referencia publicado por la Universidad de Cundinamarca, el proponente deberá allegar junto con la propuesta o dentro del término que la Universidad establezca para ello, las razones y soportes que sustentan el valor ofrecido. Para ello deberá ANEXAR LOS RESPECTIVOS SOPORTES que justifiquen el precio ofertado con el fin de permitir el análisis de la oferta y su sostenibilidad durante la vigencia del contrato.</t>
    </r>
    <r>
      <rPr>
        <b/>
        <sz val="10"/>
        <color theme="1"/>
        <rFont val="Arial"/>
        <family val="2"/>
      </rPr>
      <t xml:space="preserve">
NOTA 12: </t>
    </r>
    <r>
      <rPr>
        <sz val="10"/>
        <color theme="1"/>
        <rFont val="Arial"/>
        <family val="2"/>
      </rPr>
      <t>Si el numero de ofertas supera las 5 cotizaciones, el porcentaje mínimo aceptable del presupuesto oficial para el análisis de precios bajos será calculado durante la evaluación de la misma y solo se analizaran aquellas justificaciones de las ofertas que estén por debajo de dicho porcentaje.</t>
    </r>
    <r>
      <rPr>
        <b/>
        <sz val="10"/>
        <color theme="1"/>
        <rFont val="Arial"/>
        <family val="2"/>
      </rPr>
      <t xml:space="preserve">
NOTA 13: </t>
    </r>
    <r>
      <rPr>
        <sz val="10"/>
        <color theme="1"/>
        <rFont val="Arial"/>
        <family val="2"/>
      </rPr>
      <t>Señor cotizante recuerde revisar los términos de la solicitud de cotización y/o sus anexos en su totalidad y tener en cuenta todas las condiciones establecidas para la presentación de la oferta.</t>
    </r>
  </si>
  <si>
    <t>Código Serie Documental (Ver Tabla de Retención Documental).</t>
  </si>
  <si>
    <t>Camilla de Abdominales para gimnasio al aire libre Equipo para
dos usuarios. Desarrolla, mantiene y fortalece los musculos del
Abdomen y la Cadera</t>
  </si>
  <si>
    <t>Barras Paralelas para gimnasio al aire libre Desarrolla, mantiene
y fortalece los músculos de los brazos, el abdomen y la espalda.</t>
  </si>
  <si>
    <t>Caminador Aéreo para gimnasio al aire libre Desarrolla los
músculos de las extremidades inferiores y de la cintura. Mejora
la coordinación, estabilidad y flexibilidad. Previene las lesiones y
mejora la capacidad cardio-pulmonar.</t>
  </si>
  <si>
    <t xml:space="preserve">Bicicleta Estática para gimnasio al aire libre Desarrolla, mantiene
y fortalece los músculos de las extremidades inferiores.
Mantiene la capacidad cardio-pulmonar </t>
  </si>
  <si>
    <t>Columpio para gimnasio al aire libre Fortalecimiento de las
piernas a través de flexiones continuas. Para mejores resultados
debe ser operado por dos persona</t>
  </si>
  <si>
    <t xml:space="preserve">Doble Swinger para gimnasio al aire libre Ejercita la columna y la
zona lumbar, actúa sobre los músculos de la cintura, mejora la
flexibilidad y la agilidad al correr y al despazarse </t>
  </si>
  <si>
    <t xml:space="preserve">Dorsal Ancho para gimnasio al aire libre Permite ejercitar la
musculatura, de los miembros superiores, pecho y espalda.
Mejora la capacidad cardio-pulmonar </t>
  </si>
  <si>
    <t>Elíptica para gimnasio al aire libre Ejercita los músculos de las
piernas y la cadera, ademas previene lesiones. Fortalece las
funciones cardio-pulmonar</t>
  </si>
  <si>
    <t>Pony para gimnasio al aire libre Ejercita las extremidades
inferiores y superiores simultáneamente. Permite el
fortalecimiento de los músculos de los brazos, las piernas, la
cintura y el abdomen. Aumenta la capacidad cardio-pulmonar</t>
  </si>
  <si>
    <t>Remo para gimnasio al aire libre Ejercita las extremidades
inferiores y superiores simultáneamente. Permite el
fortalecimiento de los músculos de los brazos, las piernas, la
cintura y el abdomen. Aumenta la capacidad cardio-pulmonar</t>
  </si>
  <si>
    <t>Twister para gimnasio al aire libre Estación de ejercicio para 3
usuarios, fortalece los músculos de la espalda y la cadera.
Ayuda a mantener y mejorar las funciones cardio-pulmona</t>
  </si>
  <si>
    <t xml:space="preserve">Módulo de Calistenia senior para gimnasio al aire libre Modulo
Senior </t>
  </si>
  <si>
    <t>Columna de entrenamiento para gimnasio al aire libre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</si>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</sst>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46">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21" applyNumberFormat="0" applyAlignment="0" applyProtection="0"/>
    <xf numFmtId="0" fontId="21" fillId="8" borderId="22" applyNumberFormat="0" applyAlignment="0" applyProtection="0"/>
    <xf numFmtId="0" fontId="22" fillId="8" borderId="21" applyNumberFormat="0" applyAlignment="0" applyProtection="0"/>
    <xf numFmtId="0" fontId="23" fillId="0" borderId="23" applyNumberFormat="0" applyFill="0" applyAlignment="0" applyProtection="0"/>
    <xf numFmtId="0" fontId="24" fillId="9" borderId="24" applyNumberFormat="0" applyAlignment="0" applyProtection="0"/>
    <xf numFmtId="0" fontId="25" fillId="0" borderId="0" applyNumberFormat="0" applyFill="0" applyBorder="0" applyAlignment="0" applyProtection="0"/>
    <xf numFmtId="0" fontId="5" fillId="10" borderId="25" applyNumberFormat="0" applyFont="0" applyAlignment="0" applyProtection="0"/>
    <xf numFmtId="0" fontId="26" fillId="0" borderId="0" applyNumberFormat="0" applyFill="0" applyBorder="0" applyAlignment="0" applyProtection="0"/>
    <xf numFmtId="0" fontId="27" fillId="0" borderId="26"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cellStyleXfs>
  <cellXfs count="75">
    <xf numFmtId="0" fontId="0" fillId="0" borderId="0" xfId="0"/>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1" fillId="2" borderId="6" xfId="0" applyFont="1" applyFill="1" applyBorder="1" applyAlignment="1" applyProtection="1">
      <alignment horizontal="center" vertical="center" wrapText="1"/>
      <protection locked="0"/>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Border="1" applyAlignment="1" applyProtection="1">
      <alignment horizontal="left"/>
      <protection hidden="1"/>
    </xf>
    <xf numFmtId="0" fontId="9" fillId="2" borderId="1" xfId="0" applyFont="1" applyFill="1" applyBorder="1" applyAlignment="1" applyProtection="1">
      <alignment vertical="center"/>
      <protection hidden="1"/>
    </xf>
    <xf numFmtId="0" fontId="9" fillId="2" borderId="3" xfId="0" applyFont="1" applyFill="1" applyBorder="1" applyAlignment="1" applyProtection="1">
      <alignment vertical="center"/>
      <protection hidden="1"/>
    </xf>
    <xf numFmtId="0" fontId="6" fillId="2" borderId="0" xfId="0" applyFont="1" applyFill="1" applyBorder="1" applyAlignment="1" applyProtection="1">
      <alignment horizontal="left"/>
      <protection hidden="1"/>
    </xf>
    <xf numFmtId="0" fontId="9" fillId="2" borderId="0" xfId="0" applyFont="1" applyFill="1" applyBorder="1" applyAlignment="1" applyProtection="1">
      <alignment horizontal="left"/>
      <protection hidden="1"/>
    </xf>
    <xf numFmtId="0" fontId="1"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vertical="center"/>
      <protection hidden="1"/>
    </xf>
    <xf numFmtId="0" fontId="1" fillId="2" borderId="0" xfId="0" applyFont="1" applyFill="1" applyAlignment="1" applyProtection="1">
      <alignment horizontal="left"/>
      <protection hidden="1"/>
    </xf>
    <xf numFmtId="0" fontId="8" fillId="3" borderId="1" xfId="0"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center" wrapText="1"/>
      <protection hidden="1"/>
    </xf>
    <xf numFmtId="43" fontId="8" fillId="3" borderId="1" xfId="3" applyFont="1" applyFill="1" applyBorder="1" applyAlignment="1" applyProtection="1">
      <alignment horizontal="center" vertical="top"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0" fillId="0" borderId="0" xfId="0" applyNumberFormat="1"/>
    <xf numFmtId="9" fontId="3" fillId="35" borderId="1" xfId="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wrapText="1"/>
    </xf>
    <xf numFmtId="0" fontId="1" fillId="2" borderId="0" xfId="0" applyFont="1" applyFill="1" applyProtection="1"/>
    <xf numFmtId="43" fontId="3" fillId="0" borderId="2" xfId="4" applyFont="1" applyBorder="1" applyProtection="1">
      <protection hidden="1"/>
    </xf>
    <xf numFmtId="0" fontId="3" fillId="0" borderId="1" xfId="0" applyFont="1" applyFill="1" applyBorder="1" applyAlignment="1" applyProtection="1">
      <alignment horizontal="center" vertical="center"/>
      <protection hidden="1"/>
    </xf>
    <xf numFmtId="0" fontId="3" fillId="35"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hidden="1"/>
    </xf>
    <xf numFmtId="1" fontId="12" fillId="35" borderId="1"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27"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3" fillId="2" borderId="1" xfId="0" applyFont="1" applyFill="1" applyBorder="1" applyAlignment="1" applyProtection="1">
      <alignment horizontal="left"/>
      <protection locked="0"/>
    </xf>
    <xf numFmtId="0" fontId="9" fillId="2" borderId="14" xfId="0" applyFont="1" applyFill="1" applyBorder="1" applyAlignment="1" applyProtection="1">
      <alignment horizontal="center"/>
      <protection hidden="1"/>
    </xf>
    <xf numFmtId="0" fontId="8" fillId="3" borderId="3"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 fillId="2" borderId="15" xfId="0" applyFont="1" applyFill="1" applyBorder="1" applyAlignment="1" applyProtection="1">
      <alignment horizontal="center"/>
      <protection locked="0"/>
    </xf>
    <xf numFmtId="0" fontId="3" fillId="2" borderId="15" xfId="0" applyFont="1" applyFill="1" applyBorder="1" applyAlignment="1" applyProtection="1">
      <alignment horizontal="center" vertical="center" wrapText="1"/>
      <protection hidden="1"/>
    </xf>
    <xf numFmtId="43" fontId="3" fillId="0" borderId="2"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 xfId="3" applyFont="1" applyBorder="1" applyAlignment="1" applyProtection="1">
      <alignment horizontal="center" vertical="center"/>
      <protection hidden="1"/>
    </xf>
    <xf numFmtId="43" fontId="6" fillId="0" borderId="5" xfId="3" applyFont="1" applyBorder="1" applyAlignment="1" applyProtection="1">
      <alignment horizontal="center" vertical="center"/>
      <protection hidden="1"/>
    </xf>
    <xf numFmtId="43" fontId="3" fillId="0" borderId="3" xfId="3" applyFont="1" applyBorder="1" applyAlignment="1" applyProtection="1">
      <alignment horizontal="center" vertical="center"/>
      <protection hidden="1"/>
    </xf>
    <xf numFmtId="43" fontId="3" fillId="0" borderId="5" xfId="3"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8" fillId="3" borderId="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43" fontId="6" fillId="0" borderId="3"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3" fillId="0" borderId="3" xfId="3" applyFont="1" applyBorder="1" applyAlignment="1" applyProtection="1">
      <alignment horizontal="center" vertical="center" wrapText="1"/>
      <protection hidden="1"/>
    </xf>
    <xf numFmtId="43" fontId="3" fillId="0" borderId="5" xfId="3"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cellXfs>
  <cellStyles count="46">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0"/>
  <sheetViews>
    <sheetView tabSelected="1" zoomScale="60" zoomScaleNormal="60" zoomScaleSheetLayoutView="70" zoomScalePageLayoutView="55" workbookViewId="0">
      <selection activeCell="A10" sqref="A10:B10"/>
    </sheetView>
  </sheetViews>
  <sheetFormatPr baseColWidth="10" defaultColWidth="11.42578125" defaultRowHeight="15" x14ac:dyDescent="0.25"/>
  <cols>
    <col min="1" max="1" width="13.28515625" style="8" customWidth="1"/>
    <col min="2" max="2" width="56.5703125" style="8" customWidth="1"/>
    <col min="3" max="3" width="21" style="8" customWidth="1"/>
    <col min="4" max="4" width="16.140625" style="8" customWidth="1"/>
    <col min="5" max="5" width="17" style="8" customWidth="1"/>
    <col min="6" max="6" width="13.5703125" style="8" customWidth="1"/>
    <col min="7" max="7" width="12.85546875" style="8" customWidth="1"/>
    <col min="8" max="8" width="15" style="8" customWidth="1"/>
    <col min="9" max="9" width="20.28515625" style="8" customWidth="1"/>
    <col min="10" max="10" width="15" style="8" customWidth="1"/>
    <col min="11" max="11" width="17.85546875" style="10" customWidth="1"/>
    <col min="12" max="13" width="16.7109375" style="10" customWidth="1"/>
    <col min="14" max="14" width="14.7109375" style="10" customWidth="1"/>
    <col min="15" max="15" width="18.7109375" style="10" customWidth="1"/>
    <col min="16" max="16384" width="11.42578125" style="10"/>
  </cols>
  <sheetData>
    <row r="1" spans="1:15" x14ac:dyDescent="0.25">
      <c r="F1" s="9"/>
    </row>
    <row r="2" spans="1:15" ht="15.75" customHeight="1" x14ac:dyDescent="0.25">
      <c r="A2" s="62"/>
      <c r="B2" s="69" t="s">
        <v>0</v>
      </c>
      <c r="C2" s="69"/>
      <c r="D2" s="69"/>
      <c r="E2" s="69"/>
      <c r="F2" s="69"/>
      <c r="G2" s="69"/>
      <c r="H2" s="69"/>
      <c r="I2" s="69"/>
      <c r="J2" s="69"/>
      <c r="K2" s="69"/>
      <c r="L2" s="69"/>
      <c r="M2" s="69"/>
      <c r="N2" s="74" t="s">
        <v>37</v>
      </c>
      <c r="O2" s="74"/>
    </row>
    <row r="3" spans="1:15" ht="15.75" customHeight="1" x14ac:dyDescent="0.25">
      <c r="A3" s="62"/>
      <c r="B3" s="69" t="s">
        <v>1</v>
      </c>
      <c r="C3" s="69"/>
      <c r="D3" s="69"/>
      <c r="E3" s="69"/>
      <c r="F3" s="69"/>
      <c r="G3" s="69"/>
      <c r="H3" s="69"/>
      <c r="I3" s="69"/>
      <c r="J3" s="69"/>
      <c r="K3" s="69"/>
      <c r="L3" s="69"/>
      <c r="M3" s="69"/>
      <c r="N3" s="74" t="s">
        <v>40</v>
      </c>
      <c r="O3" s="74"/>
    </row>
    <row r="4" spans="1:15" ht="16.5" customHeight="1" x14ac:dyDescent="0.25">
      <c r="A4" s="62"/>
      <c r="B4" s="69" t="s">
        <v>36</v>
      </c>
      <c r="C4" s="69"/>
      <c r="D4" s="69"/>
      <c r="E4" s="69"/>
      <c r="F4" s="69"/>
      <c r="G4" s="69"/>
      <c r="H4" s="69"/>
      <c r="I4" s="69"/>
      <c r="J4" s="69"/>
      <c r="K4" s="69"/>
      <c r="L4" s="69"/>
      <c r="M4" s="69"/>
      <c r="N4" s="74" t="s">
        <v>41</v>
      </c>
      <c r="O4" s="74"/>
    </row>
    <row r="5" spans="1:15" ht="15" customHeight="1" x14ac:dyDescent="0.25">
      <c r="A5" s="62"/>
      <c r="B5" s="69"/>
      <c r="C5" s="69"/>
      <c r="D5" s="69"/>
      <c r="E5" s="69"/>
      <c r="F5" s="69"/>
      <c r="G5" s="69"/>
      <c r="H5" s="69"/>
      <c r="I5" s="69"/>
      <c r="J5" s="69"/>
      <c r="K5" s="69"/>
      <c r="L5" s="69"/>
      <c r="M5" s="69"/>
      <c r="N5" s="74" t="s">
        <v>38</v>
      </c>
      <c r="O5" s="74"/>
    </row>
    <row r="7" spans="1:15" x14ac:dyDescent="0.25">
      <c r="A7" s="11" t="s">
        <v>39</v>
      </c>
    </row>
    <row r="8" spans="1:15" x14ac:dyDescent="0.25">
      <c r="A8" s="11"/>
    </row>
    <row r="9" spans="1:15" x14ac:dyDescent="0.25">
      <c r="A9" s="12" t="s">
        <v>29</v>
      </c>
    </row>
    <row r="10" spans="1:15" ht="25.5" customHeight="1" x14ac:dyDescent="0.25">
      <c r="A10" s="43" t="s">
        <v>28</v>
      </c>
      <c r="B10" s="43"/>
      <c r="C10" s="13"/>
      <c r="E10" s="14" t="s">
        <v>21</v>
      </c>
      <c r="F10" s="48"/>
      <c r="G10" s="49"/>
      <c r="K10" s="15" t="s">
        <v>16</v>
      </c>
      <c r="L10" s="50"/>
      <c r="M10" s="51"/>
      <c r="N10" s="52"/>
    </row>
    <row r="11" spans="1:15" ht="15.75" thickBot="1" x14ac:dyDescent="0.3">
      <c r="A11" s="13"/>
      <c r="B11" s="13"/>
      <c r="C11" s="13"/>
      <c r="E11" s="16"/>
      <c r="F11" s="16"/>
      <c r="G11" s="16"/>
      <c r="K11" s="17"/>
      <c r="L11" s="18"/>
      <c r="M11" s="18"/>
      <c r="N11" s="18"/>
    </row>
    <row r="12" spans="1:15" ht="30.75" customHeight="1" thickBot="1" x14ac:dyDescent="0.3">
      <c r="A12" s="63" t="s">
        <v>26</v>
      </c>
      <c r="B12" s="64"/>
      <c r="C12" s="19"/>
      <c r="D12" s="45" t="s">
        <v>17</v>
      </c>
      <c r="E12" s="46"/>
      <c r="F12" s="46"/>
      <c r="G12" s="47"/>
      <c r="H12" s="7"/>
      <c r="I12" s="30"/>
      <c r="J12" s="30"/>
      <c r="K12" s="17"/>
    </row>
    <row r="13" spans="1:15" ht="15.75" thickBot="1" x14ac:dyDescent="0.3">
      <c r="A13" s="65"/>
      <c r="B13" s="66"/>
      <c r="C13" s="19"/>
      <c r="D13" s="20"/>
      <c r="E13" s="16"/>
      <c r="F13" s="16"/>
      <c r="G13" s="16"/>
      <c r="K13" s="17"/>
    </row>
    <row r="14" spans="1:15" ht="30" customHeight="1" thickBot="1" x14ac:dyDescent="0.3">
      <c r="A14" s="65"/>
      <c r="B14" s="66"/>
      <c r="C14" s="19"/>
      <c r="D14" s="45" t="s">
        <v>18</v>
      </c>
      <c r="E14" s="46"/>
      <c r="F14" s="46"/>
      <c r="G14" s="47"/>
      <c r="H14" s="7"/>
      <c r="I14" s="30"/>
      <c r="J14" s="30"/>
      <c r="K14" s="17"/>
    </row>
    <row r="15" spans="1:15" ht="18.75" customHeight="1" thickBot="1" x14ac:dyDescent="0.3">
      <c r="A15" s="65"/>
      <c r="B15" s="66"/>
      <c r="C15" s="19"/>
      <c r="E15" s="16"/>
      <c r="F15" s="16"/>
      <c r="G15" s="16"/>
      <c r="K15" s="17"/>
    </row>
    <row r="16" spans="1:15" ht="24" customHeight="1" thickBot="1" x14ac:dyDescent="0.3">
      <c r="A16" s="67"/>
      <c r="B16" s="68"/>
      <c r="C16" s="19"/>
      <c r="D16" s="45" t="s">
        <v>22</v>
      </c>
      <c r="E16" s="46"/>
      <c r="F16" s="46"/>
      <c r="G16" s="47"/>
      <c r="H16" s="7"/>
      <c r="I16" s="30"/>
      <c r="J16" s="30"/>
      <c r="K16" s="17"/>
      <c r="L16" s="18"/>
      <c r="M16" s="18"/>
      <c r="N16" s="18"/>
    </row>
    <row r="17" spans="1:15" x14ac:dyDescent="0.25">
      <c r="A17" s="13"/>
      <c r="B17" s="13"/>
      <c r="C17" s="13"/>
      <c r="E17" s="16"/>
      <c r="F17" s="16"/>
      <c r="G17" s="16"/>
      <c r="K17" s="17"/>
      <c r="L17" s="18"/>
      <c r="M17" s="18"/>
      <c r="N17" s="18"/>
    </row>
    <row r="19" spans="1:15" s="24" customFormat="1" ht="111.75" customHeight="1" x14ac:dyDescent="0.25">
      <c r="A19" s="21" t="s">
        <v>27</v>
      </c>
      <c r="B19" s="21" t="s">
        <v>2</v>
      </c>
      <c r="C19" s="21" t="s">
        <v>19</v>
      </c>
      <c r="D19" s="21" t="s">
        <v>3</v>
      </c>
      <c r="E19" s="21" t="s">
        <v>23</v>
      </c>
      <c r="F19" s="22" t="s">
        <v>4</v>
      </c>
      <c r="G19" s="23" t="s">
        <v>25</v>
      </c>
      <c r="H19" s="22" t="s">
        <v>5</v>
      </c>
      <c r="I19" s="22" t="s">
        <v>31</v>
      </c>
      <c r="J19" s="22" t="s">
        <v>34</v>
      </c>
      <c r="K19" s="22" t="s">
        <v>6</v>
      </c>
      <c r="L19" s="22" t="s">
        <v>7</v>
      </c>
      <c r="M19" s="22" t="s">
        <v>8</v>
      </c>
      <c r="N19" s="22" t="s">
        <v>30</v>
      </c>
      <c r="O19" s="22" t="s">
        <v>9</v>
      </c>
    </row>
    <row r="20" spans="1:15" s="24" customFormat="1" ht="90" customHeight="1" x14ac:dyDescent="0.25">
      <c r="A20" s="33">
        <v>1</v>
      </c>
      <c r="B20" s="25" t="s">
        <v>44</v>
      </c>
      <c r="C20" s="34"/>
      <c r="D20" s="26">
        <v>1</v>
      </c>
      <c r="E20" s="35" t="s">
        <v>57</v>
      </c>
      <c r="F20" s="36"/>
      <c r="G20" s="29">
        <v>0</v>
      </c>
      <c r="H20" s="1">
        <f t="shared" ref="H20" si="0">+ROUND(F20*G20,0)</f>
        <v>0</v>
      </c>
      <c r="I20" s="29">
        <v>0</v>
      </c>
      <c r="J20" s="1">
        <f t="shared" ref="J20" si="1">ROUND(F20*I20,0)</f>
        <v>0</v>
      </c>
      <c r="K20" s="1">
        <f t="shared" ref="K20" si="2">ROUND(F20+H20+J20,0)</f>
        <v>0</v>
      </c>
      <c r="L20" s="1">
        <f t="shared" ref="L20" si="3">ROUND(F20*D20,0)</f>
        <v>0</v>
      </c>
      <c r="M20" s="1">
        <f t="shared" ref="M20" si="4">ROUND(L20*G20,0)</f>
        <v>0</v>
      </c>
      <c r="N20" s="1">
        <f t="shared" ref="N20" si="5">ROUND(L20*I20,0)</f>
        <v>0</v>
      </c>
      <c r="O20" s="2">
        <f t="shared" ref="O20" si="6">ROUND(L20+N20+M20,0)</f>
        <v>0</v>
      </c>
    </row>
    <row r="21" spans="1:15" s="24" customFormat="1" ht="90" customHeight="1" x14ac:dyDescent="0.25">
      <c r="A21" s="33">
        <v>2</v>
      </c>
      <c r="B21" s="25" t="s">
        <v>45</v>
      </c>
      <c r="C21" s="34"/>
      <c r="D21" s="26">
        <v>1</v>
      </c>
      <c r="E21" s="35" t="s">
        <v>57</v>
      </c>
      <c r="F21" s="36"/>
      <c r="G21" s="29">
        <v>0</v>
      </c>
      <c r="H21" s="1">
        <f t="shared" ref="H21" si="7">+ROUND(F21*G21,0)</f>
        <v>0</v>
      </c>
      <c r="I21" s="29">
        <v>0</v>
      </c>
      <c r="J21" s="1">
        <f t="shared" ref="J21" si="8">ROUND(F21*I21,0)</f>
        <v>0</v>
      </c>
      <c r="K21" s="1">
        <f t="shared" ref="K21" si="9">ROUND(F21+H21+J21,0)</f>
        <v>0</v>
      </c>
      <c r="L21" s="1">
        <f t="shared" ref="L21" si="10">ROUND(F21*D21,0)</f>
        <v>0</v>
      </c>
      <c r="M21" s="1">
        <f t="shared" ref="M21" si="11">ROUND(L21*G21,0)</f>
        <v>0</v>
      </c>
      <c r="N21" s="1">
        <f t="shared" ref="N21" si="12">ROUND(L21*I21,0)</f>
        <v>0</v>
      </c>
      <c r="O21" s="2">
        <f t="shared" ref="O21" si="13">ROUND(L21+N21+M21,0)</f>
        <v>0</v>
      </c>
    </row>
    <row r="22" spans="1:15" s="24" customFormat="1" ht="90" customHeight="1" x14ac:dyDescent="0.25">
      <c r="A22" s="33">
        <v>3</v>
      </c>
      <c r="B22" s="25" t="s">
        <v>46</v>
      </c>
      <c r="C22" s="34"/>
      <c r="D22" s="26">
        <v>1</v>
      </c>
      <c r="E22" s="35" t="s">
        <v>57</v>
      </c>
      <c r="F22" s="36"/>
      <c r="G22" s="29">
        <v>0</v>
      </c>
      <c r="H22" s="1">
        <f t="shared" ref="H22:H26" si="14">+ROUND(F22*G22,0)</f>
        <v>0</v>
      </c>
      <c r="I22" s="29">
        <v>0</v>
      </c>
      <c r="J22" s="1">
        <f t="shared" ref="J22:J26" si="15">ROUND(F22*I22,0)</f>
        <v>0</v>
      </c>
      <c r="K22" s="1">
        <f t="shared" ref="K22:K26" si="16">ROUND(F22+H22+J22,0)</f>
        <v>0</v>
      </c>
      <c r="L22" s="1">
        <f t="shared" ref="L22:L26" si="17">ROUND(F22*D22,0)</f>
        <v>0</v>
      </c>
      <c r="M22" s="1">
        <f t="shared" ref="M22:M26" si="18">ROUND(L22*G22,0)</f>
        <v>0</v>
      </c>
      <c r="N22" s="1">
        <f t="shared" ref="N22:N26" si="19">ROUND(L22*I22,0)</f>
        <v>0</v>
      </c>
      <c r="O22" s="2">
        <f t="shared" ref="O22:O26" si="20">ROUND(L22+N22+M22,0)</f>
        <v>0</v>
      </c>
    </row>
    <row r="23" spans="1:15" s="24" customFormat="1" ht="90" customHeight="1" x14ac:dyDescent="0.25">
      <c r="A23" s="33">
        <v>4</v>
      </c>
      <c r="B23" s="25" t="s">
        <v>47</v>
      </c>
      <c r="C23" s="34"/>
      <c r="D23" s="26">
        <v>1</v>
      </c>
      <c r="E23" s="35" t="s">
        <v>57</v>
      </c>
      <c r="F23" s="36"/>
      <c r="G23" s="29">
        <v>0</v>
      </c>
      <c r="H23" s="1">
        <f t="shared" si="14"/>
        <v>0</v>
      </c>
      <c r="I23" s="29">
        <v>0</v>
      </c>
      <c r="J23" s="1">
        <f t="shared" si="15"/>
        <v>0</v>
      </c>
      <c r="K23" s="1">
        <f t="shared" si="16"/>
        <v>0</v>
      </c>
      <c r="L23" s="1">
        <f t="shared" si="17"/>
        <v>0</v>
      </c>
      <c r="M23" s="1">
        <f t="shared" si="18"/>
        <v>0</v>
      </c>
      <c r="N23" s="1">
        <f t="shared" si="19"/>
        <v>0</v>
      </c>
      <c r="O23" s="2">
        <f t="shared" si="20"/>
        <v>0</v>
      </c>
    </row>
    <row r="24" spans="1:15" s="24" customFormat="1" ht="90" customHeight="1" x14ac:dyDescent="0.25">
      <c r="A24" s="33">
        <v>5</v>
      </c>
      <c r="B24" s="25" t="s">
        <v>48</v>
      </c>
      <c r="C24" s="34"/>
      <c r="D24" s="26">
        <v>1</v>
      </c>
      <c r="E24" s="35" t="s">
        <v>57</v>
      </c>
      <c r="F24" s="36"/>
      <c r="G24" s="29">
        <v>0</v>
      </c>
      <c r="H24" s="1">
        <f t="shared" si="14"/>
        <v>0</v>
      </c>
      <c r="I24" s="29">
        <v>0</v>
      </c>
      <c r="J24" s="1">
        <f t="shared" si="15"/>
        <v>0</v>
      </c>
      <c r="K24" s="1">
        <f t="shared" si="16"/>
        <v>0</v>
      </c>
      <c r="L24" s="1">
        <f t="shared" si="17"/>
        <v>0</v>
      </c>
      <c r="M24" s="1">
        <f t="shared" si="18"/>
        <v>0</v>
      </c>
      <c r="N24" s="1">
        <f t="shared" si="19"/>
        <v>0</v>
      </c>
      <c r="O24" s="2">
        <f t="shared" si="20"/>
        <v>0</v>
      </c>
    </row>
    <row r="25" spans="1:15" s="24" customFormat="1" ht="90" customHeight="1" x14ac:dyDescent="0.25">
      <c r="A25" s="33">
        <v>6</v>
      </c>
      <c r="B25" s="25" t="s">
        <v>49</v>
      </c>
      <c r="C25" s="34"/>
      <c r="D25" s="26">
        <v>1</v>
      </c>
      <c r="E25" s="35" t="s">
        <v>57</v>
      </c>
      <c r="F25" s="36"/>
      <c r="G25" s="29">
        <v>0</v>
      </c>
      <c r="H25" s="1">
        <f t="shared" si="14"/>
        <v>0</v>
      </c>
      <c r="I25" s="29">
        <v>0</v>
      </c>
      <c r="J25" s="1">
        <f t="shared" si="15"/>
        <v>0</v>
      </c>
      <c r="K25" s="1">
        <f t="shared" si="16"/>
        <v>0</v>
      </c>
      <c r="L25" s="1">
        <f t="shared" si="17"/>
        <v>0</v>
      </c>
      <c r="M25" s="1">
        <f t="shared" si="18"/>
        <v>0</v>
      </c>
      <c r="N25" s="1">
        <f t="shared" si="19"/>
        <v>0</v>
      </c>
      <c r="O25" s="2">
        <f t="shared" si="20"/>
        <v>0</v>
      </c>
    </row>
    <row r="26" spans="1:15" s="24" customFormat="1" ht="90" customHeight="1" x14ac:dyDescent="0.25">
      <c r="A26" s="33">
        <v>7</v>
      </c>
      <c r="B26" s="25" t="s">
        <v>50</v>
      </c>
      <c r="C26" s="34"/>
      <c r="D26" s="26">
        <v>1</v>
      </c>
      <c r="E26" s="35" t="s">
        <v>57</v>
      </c>
      <c r="F26" s="36"/>
      <c r="G26" s="29">
        <v>0</v>
      </c>
      <c r="H26" s="1">
        <f t="shared" si="14"/>
        <v>0</v>
      </c>
      <c r="I26" s="29">
        <v>0</v>
      </c>
      <c r="J26" s="1">
        <f t="shared" si="15"/>
        <v>0</v>
      </c>
      <c r="K26" s="1">
        <f t="shared" si="16"/>
        <v>0</v>
      </c>
      <c r="L26" s="1">
        <f t="shared" si="17"/>
        <v>0</v>
      </c>
      <c r="M26" s="1">
        <f t="shared" si="18"/>
        <v>0</v>
      </c>
      <c r="N26" s="1">
        <f t="shared" si="19"/>
        <v>0</v>
      </c>
      <c r="O26" s="2">
        <f t="shared" si="20"/>
        <v>0</v>
      </c>
    </row>
    <row r="27" spans="1:15" s="24" customFormat="1" ht="90" customHeight="1" x14ac:dyDescent="0.25">
      <c r="A27" s="33">
        <v>8</v>
      </c>
      <c r="B27" s="25" t="s">
        <v>51</v>
      </c>
      <c r="C27" s="34"/>
      <c r="D27" s="26">
        <v>1</v>
      </c>
      <c r="E27" s="35" t="s">
        <v>57</v>
      </c>
      <c r="F27" s="36"/>
      <c r="G27" s="29">
        <v>0</v>
      </c>
      <c r="H27" s="1">
        <f t="shared" ref="H27:H29" si="21">+ROUND(F27*G27,0)</f>
        <v>0</v>
      </c>
      <c r="I27" s="29">
        <v>0</v>
      </c>
      <c r="J27" s="1">
        <f t="shared" ref="J27:J29" si="22">ROUND(F27*I27,0)</f>
        <v>0</v>
      </c>
      <c r="K27" s="1">
        <f t="shared" ref="K27:K29" si="23">ROUND(F27+H27+J27,0)</f>
        <v>0</v>
      </c>
      <c r="L27" s="1">
        <f t="shared" ref="L27:L29" si="24">ROUND(F27*D27,0)</f>
        <v>0</v>
      </c>
      <c r="M27" s="1">
        <f t="shared" ref="M27:M29" si="25">ROUND(L27*G27,0)</f>
        <v>0</v>
      </c>
      <c r="N27" s="1">
        <f t="shared" ref="N27:N29" si="26">ROUND(L27*I27,0)</f>
        <v>0</v>
      </c>
      <c r="O27" s="2">
        <f t="shared" ref="O27:O29" si="27">ROUND(L27+N27+M27,0)</f>
        <v>0</v>
      </c>
    </row>
    <row r="28" spans="1:15" s="24" customFormat="1" ht="90" customHeight="1" x14ac:dyDescent="0.25">
      <c r="A28" s="33">
        <v>9</v>
      </c>
      <c r="B28" s="25" t="s">
        <v>52</v>
      </c>
      <c r="C28" s="34"/>
      <c r="D28" s="26">
        <v>1</v>
      </c>
      <c r="E28" s="35" t="s">
        <v>57</v>
      </c>
      <c r="F28" s="36"/>
      <c r="G28" s="29">
        <v>0</v>
      </c>
      <c r="H28" s="1">
        <f t="shared" si="21"/>
        <v>0</v>
      </c>
      <c r="I28" s="29">
        <v>0</v>
      </c>
      <c r="J28" s="1">
        <f t="shared" si="22"/>
        <v>0</v>
      </c>
      <c r="K28" s="1">
        <f t="shared" si="23"/>
        <v>0</v>
      </c>
      <c r="L28" s="1">
        <f t="shared" si="24"/>
        <v>0</v>
      </c>
      <c r="M28" s="1">
        <f t="shared" si="25"/>
        <v>0</v>
      </c>
      <c r="N28" s="1">
        <f t="shared" si="26"/>
        <v>0</v>
      </c>
      <c r="O28" s="2">
        <f t="shared" si="27"/>
        <v>0</v>
      </c>
    </row>
    <row r="29" spans="1:15" s="24" customFormat="1" ht="90" customHeight="1" x14ac:dyDescent="0.25">
      <c r="A29" s="33">
        <v>10</v>
      </c>
      <c r="B29" s="25" t="s">
        <v>53</v>
      </c>
      <c r="C29" s="34"/>
      <c r="D29" s="26">
        <v>1</v>
      </c>
      <c r="E29" s="35" t="s">
        <v>57</v>
      </c>
      <c r="F29" s="36"/>
      <c r="G29" s="29">
        <v>0</v>
      </c>
      <c r="H29" s="1">
        <f t="shared" si="21"/>
        <v>0</v>
      </c>
      <c r="I29" s="29">
        <v>0</v>
      </c>
      <c r="J29" s="1">
        <f t="shared" si="22"/>
        <v>0</v>
      </c>
      <c r="K29" s="1">
        <f t="shared" si="23"/>
        <v>0</v>
      </c>
      <c r="L29" s="1">
        <f t="shared" si="24"/>
        <v>0</v>
      </c>
      <c r="M29" s="1">
        <f t="shared" si="25"/>
        <v>0</v>
      </c>
      <c r="N29" s="1">
        <f t="shared" si="26"/>
        <v>0</v>
      </c>
      <c r="O29" s="2">
        <f t="shared" si="27"/>
        <v>0</v>
      </c>
    </row>
    <row r="30" spans="1:15" s="24" customFormat="1" ht="90" customHeight="1" x14ac:dyDescent="0.25">
      <c r="A30" s="33">
        <v>11</v>
      </c>
      <c r="B30" s="25" t="s">
        <v>54</v>
      </c>
      <c r="C30" s="34"/>
      <c r="D30" s="26">
        <v>1</v>
      </c>
      <c r="E30" s="35" t="s">
        <v>57</v>
      </c>
      <c r="F30" s="36"/>
      <c r="G30" s="29">
        <v>0</v>
      </c>
      <c r="H30" s="1">
        <f t="shared" ref="H30" si="28">+ROUND(F30*G30,0)</f>
        <v>0</v>
      </c>
      <c r="I30" s="29">
        <v>0</v>
      </c>
      <c r="J30" s="1">
        <f t="shared" ref="J30" si="29">ROUND(F30*I30,0)</f>
        <v>0</v>
      </c>
      <c r="K30" s="1">
        <f t="shared" ref="K30" si="30">ROUND(F30+H30+J30,0)</f>
        <v>0</v>
      </c>
      <c r="L30" s="1">
        <f t="shared" ref="L30" si="31">ROUND(F30*D30,0)</f>
        <v>0</v>
      </c>
      <c r="M30" s="1">
        <f t="shared" ref="M30" si="32">ROUND(L30*G30,0)</f>
        <v>0</v>
      </c>
      <c r="N30" s="1">
        <f t="shared" ref="N30" si="33">ROUND(L30*I30,0)</f>
        <v>0</v>
      </c>
      <c r="O30" s="2">
        <f t="shared" ref="O30" si="34">ROUND(L30+N30+M30,0)</f>
        <v>0</v>
      </c>
    </row>
    <row r="31" spans="1:15" s="24" customFormat="1" ht="90" customHeight="1" x14ac:dyDescent="0.25">
      <c r="A31" s="33">
        <v>12</v>
      </c>
      <c r="B31" s="25" t="s">
        <v>55</v>
      </c>
      <c r="C31" s="34"/>
      <c r="D31" s="26">
        <v>1</v>
      </c>
      <c r="E31" s="35" t="s">
        <v>57</v>
      </c>
      <c r="F31" s="36"/>
      <c r="G31" s="29">
        <v>0</v>
      </c>
      <c r="H31" s="1">
        <f t="shared" ref="H31" si="35">+ROUND(F31*G31,0)</f>
        <v>0</v>
      </c>
      <c r="I31" s="29">
        <v>0</v>
      </c>
      <c r="J31" s="1">
        <f t="shared" ref="J31" si="36">ROUND(F31*I31,0)</f>
        <v>0</v>
      </c>
      <c r="K31" s="1">
        <f t="shared" ref="K31" si="37">ROUND(F31+H31+J31,0)</f>
        <v>0</v>
      </c>
      <c r="L31" s="1">
        <f t="shared" ref="L31" si="38">ROUND(F31*D31,0)</f>
        <v>0</v>
      </c>
      <c r="M31" s="1">
        <f t="shared" ref="M31" si="39">ROUND(L31*G31,0)</f>
        <v>0</v>
      </c>
      <c r="N31" s="1">
        <f t="shared" ref="N31" si="40">ROUND(L31*I31,0)</f>
        <v>0</v>
      </c>
      <c r="O31" s="2">
        <f t="shared" ref="O31" si="41">ROUND(L31+N31+M31,0)</f>
        <v>0</v>
      </c>
    </row>
    <row r="32" spans="1:15" s="24" customFormat="1" ht="49.5" customHeight="1" x14ac:dyDescent="0.25">
      <c r="A32" s="33">
        <v>13</v>
      </c>
      <c r="B32" s="25" t="s">
        <v>56</v>
      </c>
      <c r="C32" s="34"/>
      <c r="D32" s="26">
        <v>1</v>
      </c>
      <c r="E32" s="35" t="s">
        <v>57</v>
      </c>
      <c r="F32" s="36"/>
      <c r="G32" s="29">
        <v>0</v>
      </c>
      <c r="H32" s="1">
        <f t="shared" ref="H32" si="42">+ROUND(F32*G32,0)</f>
        <v>0</v>
      </c>
      <c r="I32" s="29">
        <v>0</v>
      </c>
      <c r="J32" s="1">
        <f t="shared" ref="J32" si="43">ROUND(F32*I32,0)</f>
        <v>0</v>
      </c>
      <c r="K32" s="1">
        <f t="shared" ref="K32" si="44">ROUND(F32+H32+J32,0)</f>
        <v>0</v>
      </c>
      <c r="L32" s="1">
        <f t="shared" ref="L32" si="45">ROUND(F32*D32,0)</f>
        <v>0</v>
      </c>
      <c r="M32" s="1">
        <f t="shared" ref="M32" si="46">ROUND(L32*G32,0)</f>
        <v>0</v>
      </c>
      <c r="N32" s="1">
        <f t="shared" ref="N32" si="47">ROUND(L32*I32,0)</f>
        <v>0</v>
      </c>
      <c r="O32" s="2">
        <f t="shared" ref="O32" si="48">ROUND(L32+N32+M32,0)</f>
        <v>0</v>
      </c>
    </row>
    <row r="33" spans="1:15" s="24" customFormat="1" ht="42" customHeight="1" thickBot="1" x14ac:dyDescent="0.25">
      <c r="A33" s="19"/>
      <c r="B33" s="55"/>
      <c r="C33" s="55"/>
      <c r="D33" s="55"/>
      <c r="E33" s="55"/>
      <c r="F33" s="55"/>
      <c r="G33" s="55"/>
      <c r="H33" s="55"/>
      <c r="I33" s="55"/>
      <c r="J33" s="55"/>
      <c r="K33" s="55"/>
      <c r="L33" s="55"/>
      <c r="M33" s="56" t="s">
        <v>35</v>
      </c>
      <c r="N33" s="56"/>
      <c r="O33" s="32">
        <f>SUMIF(G:G,0%,L:L)</f>
        <v>0</v>
      </c>
    </row>
    <row r="34" spans="1:15" s="24" customFormat="1" ht="39" customHeight="1" thickBot="1" x14ac:dyDescent="0.25">
      <c r="A34" s="41" t="s">
        <v>24</v>
      </c>
      <c r="B34" s="42"/>
      <c r="C34" s="42"/>
      <c r="D34" s="42"/>
      <c r="E34" s="42"/>
      <c r="F34" s="42"/>
      <c r="G34" s="42"/>
      <c r="H34" s="42"/>
      <c r="I34" s="42"/>
      <c r="J34" s="42"/>
      <c r="K34" s="42"/>
      <c r="L34" s="42"/>
      <c r="M34" s="57" t="s">
        <v>10</v>
      </c>
      <c r="N34" s="57"/>
      <c r="O34" s="4">
        <f>SUMIF(G:G,5%,L:L)</f>
        <v>0</v>
      </c>
    </row>
    <row r="35" spans="1:15" s="24" customFormat="1" ht="30" customHeight="1" x14ac:dyDescent="0.2">
      <c r="A35" s="37" t="s">
        <v>42</v>
      </c>
      <c r="B35" s="38"/>
      <c r="C35" s="38"/>
      <c r="D35" s="38"/>
      <c r="E35" s="38"/>
      <c r="F35" s="38"/>
      <c r="G35" s="38"/>
      <c r="H35" s="38"/>
      <c r="I35" s="38"/>
      <c r="J35" s="38"/>
      <c r="K35" s="38"/>
      <c r="L35" s="39"/>
      <c r="M35" s="57" t="s">
        <v>11</v>
      </c>
      <c r="N35" s="57"/>
      <c r="O35" s="4">
        <f>SUMIF(G:G,19%,L:L)</f>
        <v>0</v>
      </c>
    </row>
    <row r="36" spans="1:15" s="24" customFormat="1" ht="30" customHeight="1" x14ac:dyDescent="0.2">
      <c r="A36" s="40"/>
      <c r="B36" s="40"/>
      <c r="C36" s="40"/>
      <c r="D36" s="40"/>
      <c r="E36" s="40"/>
      <c r="F36" s="40"/>
      <c r="G36" s="40"/>
      <c r="H36" s="40"/>
      <c r="I36" s="40"/>
      <c r="J36" s="40"/>
      <c r="K36" s="40"/>
      <c r="L36" s="40"/>
      <c r="M36" s="58" t="s">
        <v>7</v>
      </c>
      <c r="N36" s="59"/>
      <c r="O36" s="5">
        <f>SUM(O33:O35)</f>
        <v>0</v>
      </c>
    </row>
    <row r="37" spans="1:15" s="24" customFormat="1" ht="30" customHeight="1" x14ac:dyDescent="0.2">
      <c r="A37" s="40"/>
      <c r="B37" s="40"/>
      <c r="C37" s="40"/>
      <c r="D37" s="40"/>
      <c r="E37" s="40"/>
      <c r="F37" s="40"/>
      <c r="G37" s="40"/>
      <c r="H37" s="40"/>
      <c r="I37" s="40"/>
      <c r="J37" s="40"/>
      <c r="K37" s="40"/>
      <c r="L37" s="40"/>
      <c r="M37" s="60" t="s">
        <v>12</v>
      </c>
      <c r="N37" s="61"/>
      <c r="O37" s="6">
        <f>ROUND(O34*5%,0)</f>
        <v>0</v>
      </c>
    </row>
    <row r="38" spans="1:15" s="24" customFormat="1" ht="30" customHeight="1" x14ac:dyDescent="0.2">
      <c r="A38" s="40"/>
      <c r="B38" s="40"/>
      <c r="C38" s="40"/>
      <c r="D38" s="40"/>
      <c r="E38" s="40"/>
      <c r="F38" s="40"/>
      <c r="G38" s="40"/>
      <c r="H38" s="40"/>
      <c r="I38" s="40"/>
      <c r="J38" s="40"/>
      <c r="K38" s="40"/>
      <c r="L38" s="40"/>
      <c r="M38" s="60" t="s">
        <v>13</v>
      </c>
      <c r="N38" s="61"/>
      <c r="O38" s="4">
        <f>ROUND(O35*19%,0)</f>
        <v>0</v>
      </c>
    </row>
    <row r="39" spans="1:15" s="24" customFormat="1" ht="30" customHeight="1" x14ac:dyDescent="0.2">
      <c r="A39" s="40"/>
      <c r="B39" s="40"/>
      <c r="C39" s="40"/>
      <c r="D39" s="40"/>
      <c r="E39" s="40"/>
      <c r="F39" s="40"/>
      <c r="G39" s="40"/>
      <c r="H39" s="40"/>
      <c r="I39" s="40"/>
      <c r="J39" s="40"/>
      <c r="K39" s="40"/>
      <c r="L39" s="40"/>
      <c r="M39" s="58" t="s">
        <v>14</v>
      </c>
      <c r="N39" s="59"/>
      <c r="O39" s="5">
        <f>SUM(O37:O38)</f>
        <v>0</v>
      </c>
    </row>
    <row r="40" spans="1:15" s="24" customFormat="1" ht="30" customHeight="1" x14ac:dyDescent="0.2">
      <c r="A40" s="40"/>
      <c r="B40" s="40"/>
      <c r="C40" s="40"/>
      <c r="D40" s="40"/>
      <c r="E40" s="40"/>
      <c r="F40" s="40"/>
      <c r="G40" s="40"/>
      <c r="H40" s="40"/>
      <c r="I40" s="40"/>
      <c r="J40" s="40"/>
      <c r="K40" s="40"/>
      <c r="L40" s="40"/>
      <c r="M40" s="72" t="s">
        <v>33</v>
      </c>
      <c r="N40" s="73"/>
      <c r="O40" s="4">
        <f>SUMIF(I:I,8%,N:N)</f>
        <v>0</v>
      </c>
    </row>
    <row r="41" spans="1:15" s="24" customFormat="1" ht="37.5" customHeight="1" x14ac:dyDescent="0.2">
      <c r="A41" s="40"/>
      <c r="B41" s="40"/>
      <c r="C41" s="40"/>
      <c r="D41" s="40"/>
      <c r="E41" s="40"/>
      <c r="F41" s="40"/>
      <c r="G41" s="40"/>
      <c r="H41" s="40"/>
      <c r="I41" s="40"/>
      <c r="J41" s="40"/>
      <c r="K41" s="40"/>
      <c r="L41" s="40"/>
      <c r="M41" s="70" t="s">
        <v>32</v>
      </c>
      <c r="N41" s="71"/>
      <c r="O41" s="5">
        <f>SUM(O40)</f>
        <v>0</v>
      </c>
    </row>
    <row r="42" spans="1:15" s="24" customFormat="1" ht="44.25" customHeight="1" x14ac:dyDescent="0.2">
      <c r="A42" s="40"/>
      <c r="B42" s="40"/>
      <c r="C42" s="40"/>
      <c r="D42" s="40"/>
      <c r="E42" s="40"/>
      <c r="F42" s="40"/>
      <c r="G42" s="40"/>
      <c r="H42" s="40"/>
      <c r="I42" s="40"/>
      <c r="J42" s="40"/>
      <c r="K42" s="40"/>
      <c r="L42" s="40"/>
      <c r="M42" s="70" t="s">
        <v>15</v>
      </c>
      <c r="N42" s="71"/>
      <c r="O42" s="5">
        <f>+O36+O39+O41</f>
        <v>0</v>
      </c>
    </row>
    <row r="45" spans="1:15" x14ac:dyDescent="0.25">
      <c r="B45" s="31"/>
      <c r="C45" s="31"/>
    </row>
    <row r="46" spans="1:15" x14ac:dyDescent="0.25">
      <c r="B46" s="53"/>
      <c r="C46" s="53"/>
    </row>
    <row r="47" spans="1:15" ht="15.75" thickBot="1" x14ac:dyDescent="0.3">
      <c r="B47" s="54"/>
      <c r="C47" s="54"/>
    </row>
    <row r="48" spans="1:15" x14ac:dyDescent="0.25">
      <c r="B48" s="44" t="s">
        <v>20</v>
      </c>
      <c r="C48" s="44"/>
    </row>
    <row r="50" spans="1:1" x14ac:dyDescent="0.25">
      <c r="A50" s="27" t="s">
        <v>43</v>
      </c>
    </row>
  </sheetData>
  <sheetProtection sheet="1" selectLockedCells="1"/>
  <mergeCells count="30">
    <mergeCell ref="M39:N39"/>
    <mergeCell ref="M42:N42"/>
    <mergeCell ref="M40:N40"/>
    <mergeCell ref="M41:N41"/>
    <mergeCell ref="N2:O2"/>
    <mergeCell ref="N3:O3"/>
    <mergeCell ref="N4:O4"/>
    <mergeCell ref="N5:O5"/>
    <mergeCell ref="A2:A5"/>
    <mergeCell ref="D12:G12"/>
    <mergeCell ref="A12:B16"/>
    <mergeCell ref="B2:M2"/>
    <mergeCell ref="B3:M3"/>
    <mergeCell ref="B4:M5"/>
    <mergeCell ref="A35:L42"/>
    <mergeCell ref="A34:L34"/>
    <mergeCell ref="A10:B10"/>
    <mergeCell ref="B48:C48"/>
    <mergeCell ref="D14:G14"/>
    <mergeCell ref="D16:G16"/>
    <mergeCell ref="F10:G10"/>
    <mergeCell ref="L10:N10"/>
    <mergeCell ref="B46:C47"/>
    <mergeCell ref="B33:L33"/>
    <mergeCell ref="M33:N33"/>
    <mergeCell ref="M34:N34"/>
    <mergeCell ref="M35:N35"/>
    <mergeCell ref="M36:N36"/>
    <mergeCell ref="M37:N37"/>
    <mergeCell ref="M38:N38"/>
  </mergeCells>
  <dataValidations count="1">
    <dataValidation type="whole" allowBlank="1" showInputMessage="1" showErrorMessage="1" sqref="F20:F32">
      <formula1>0</formula1>
      <formula2>100000000</formula2>
    </dataValidation>
  </dataValidations>
  <pageMargins left="0.7" right="0.7" top="0.75" bottom="0.75" header="0.3" footer="0.3"/>
  <pageSetup paperSize="5" scale="51" orientation="landscape" r:id="rId1"/>
  <colBreaks count="1" manualBreakCount="1">
    <brk id="15" max="41"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Hoja2!$D$7:$D$9</xm:f>
          </x14:formula1>
          <xm:sqref>G20:G32</xm:sqref>
        </x14:dataValidation>
        <x14:dataValidation type="list" allowBlank="1" showInputMessage="1" showErrorMessage="1">
          <x14:formula1>
            <xm:f>Hoja2!$F$7:$F$8</xm:f>
          </x14:formula1>
          <xm:sqref>I20:I32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10"/>
  <sheetViews>
    <sheetView workbookViewId="0">
      <selection activeCell="F9" sqref="F9"/>
    </sheetView>
  </sheetViews>
  <sheetFormatPr baseColWidth="10" defaultRowHeight="15" x14ac:dyDescent="0.25"/>
  <sheetData>
    <row r="7" spans="4:6" x14ac:dyDescent="0.25">
      <c r="D7" s="3">
        <v>0</v>
      </c>
      <c r="F7" s="28">
        <v>0.08</v>
      </c>
    </row>
    <row r="8" spans="4:6" x14ac:dyDescent="0.25">
      <c r="D8" s="3">
        <v>0.05</v>
      </c>
      <c r="F8" s="3">
        <v>0</v>
      </c>
    </row>
    <row r="9" spans="4:6" x14ac:dyDescent="0.25">
      <c r="D9" s="3">
        <v>0.19</v>
      </c>
    </row>
    <row r="10" spans="4:6" x14ac:dyDescent="0.25">
      <c r="D10"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1" ma:contentTypeDescription="Create a new document." ma:contentTypeScope="" ma:versionID="24e741e755b6ba0df6ce4c8a8553fb73">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1b1c0a40124c27a58424e983c82c30ce"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elements/1.1/"/>
    <ds:schemaRef ds:uri="http://purl.org/dc/terms/"/>
    <ds:schemaRef ds:uri="http://schemas.microsoft.com/office/2006/documentManagement/types"/>
    <ds:schemaRef ds:uri="http://schemas.microsoft.com/office/2006/metadata/properties"/>
    <ds:schemaRef ds:uri="39f7a895-868e-4739-ab10-589c64175fbd"/>
    <ds:schemaRef ds:uri="http://www.w3.org/XML/1998/namespace"/>
    <ds:schemaRef ds:uri="http://purl.org/dc/dcmitype/"/>
    <ds:schemaRef ds:uri="http://schemas.openxmlformats.org/package/2006/metadata/core-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371AC283-58EC-4E17-AB80-3BA019EA4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Ricardo Martin Malagon Gomez</cp:lastModifiedBy>
  <cp:lastPrinted>2022-01-27T18:55:46Z</cp:lastPrinted>
  <dcterms:created xsi:type="dcterms:W3CDTF">2017-04-28T13:22:52Z</dcterms:created>
  <dcterms:modified xsi:type="dcterms:W3CDTF">2023-10-04T20:49:04Z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