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20230424 escrtorio disco anterio pc udec\compras\CONTRATACION DIRECTA 2023\CHIA\CH-CD-005 CAPACITACIONES\publicacion\"/>
    </mc:Choice>
  </mc:AlternateContent>
  <bookViews>
    <workbookView xWindow="0" yWindow="0" windowWidth="21600" windowHeight="9600"/>
  </bookViews>
  <sheets>
    <sheet name="Hoja1" sheetId="1" r:id="rId1"/>
    <sheet name="Hoja2" sheetId="2" state="hidden" r:id="rId2"/>
  </sheets>
  <definedNames>
    <definedName name="_xlnm.Print_Area" localSheetId="0">Hoja1!$A$1:$O$45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4" i="1" l="1"/>
  <c r="O25" i="1"/>
  <c r="O26" i="1"/>
  <c r="O27" i="1"/>
  <c r="N24" i="1"/>
  <c r="N25" i="1"/>
  <c r="N26" i="1"/>
  <c r="N27" i="1"/>
  <c r="M24" i="1"/>
  <c r="M25" i="1"/>
  <c r="M26" i="1"/>
  <c r="M27" i="1"/>
  <c r="L24" i="1"/>
  <c r="L25" i="1"/>
  <c r="L26" i="1"/>
  <c r="L27" i="1"/>
  <c r="K24" i="1"/>
  <c r="K25" i="1"/>
  <c r="K26" i="1"/>
  <c r="K27" i="1"/>
  <c r="J24" i="1"/>
  <c r="J25" i="1"/>
  <c r="J26" i="1"/>
  <c r="J27" i="1"/>
  <c r="H24" i="1"/>
  <c r="H25" i="1"/>
  <c r="H26" i="1"/>
  <c r="H27" i="1"/>
  <c r="H21" i="1" l="1"/>
  <c r="J21" i="1"/>
  <c r="L21" i="1"/>
  <c r="N21" i="1" s="1"/>
  <c r="H22" i="1"/>
  <c r="J22" i="1"/>
  <c r="L22" i="1"/>
  <c r="N22" i="1" s="1"/>
  <c r="H23" i="1"/>
  <c r="J23" i="1"/>
  <c r="K23" i="1" s="1"/>
  <c r="L23" i="1"/>
  <c r="N23" i="1" s="1"/>
  <c r="H20" i="1"/>
  <c r="J20" i="1"/>
  <c r="L20" i="1"/>
  <c r="M20" i="1" s="1"/>
  <c r="O29" i="1"/>
  <c r="O32" i="1" s="1"/>
  <c r="M21" i="1" l="1"/>
  <c r="K22" i="1"/>
  <c r="M22" i="1"/>
  <c r="O22" i="1" s="1"/>
  <c r="O21" i="1"/>
  <c r="K21" i="1"/>
  <c r="M23" i="1"/>
  <c r="O23" i="1" s="1"/>
  <c r="N20" i="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<sst xmlns="http://schemas.openxmlformats.org/spreadsheetml/2006/main" count="60" uniqueCount="52">
  <si>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</si>
  <si>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</si>
  <si>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</si>
  <si>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</si>
  <si>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</si>
  <si>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</si>
  <si>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</si>
  <si>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</si>
  <si>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</si>
  <si>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</si>
  <si>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</si>
  <si>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</si>
  <si>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</si>
  <si>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</si>
  <si>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</si>
  <si>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</si>
  <si>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</si>
  <si>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</si>
  <si>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</si>
  <si>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</si>
  <si>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</si>
  <si>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</si>
  <si>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</si>
  <si>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</si>
  <si>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</si>
  <si>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</si>
  <si>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</si>
  <si>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</si>
  <si>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</si>
  <si>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</si>
  <si>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</si>
  <si>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</si>
  <si>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</si>
  <si>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</si>
  <si>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</si>
  <si>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</si>
  <si>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</si>
  <si>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</si>
  <si>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</si>
  <si>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</si>
  <si>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</si>
  <si>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</si>
  <si>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</si>
  <si>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</si>
  <si>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Taller para el mejoramiento del clima laboral en la Universidad de Cundinamarca Extensión Chía, dirigida a 45 funcionarios Duración 4 horas Debe ser orientada por profesional con título de pregrado en Psicología y postgrado en Psicología Organizacional o Talento Humano o Gestión de Organizaciones o Cultura Organizacional y experiencia laboral certificable de al menos 5 años relacionados con el tema. Modalidad presencial</t>
  </si>
  <si>
    <t>Taller para el mejoramiento del clima laboral en la Universidad de Cundinamarca Extensión Zipaquirá, dirigida a 20 funcionarios Duración 4 horas Debe ser orientada por profesional con título de pregrado en Psicología y postgrado en Psicología Organizacional o Talento Humano o Gestión de Organizaciones o Cultura Organizacional y experiencia laboral certificable de al menos 5 años relacionados con el tema. Modalidad presencial</t>
  </si>
  <si>
    <t>Taller para el mejoramiento de la calidad de vida para 20 funcionarios de la Extensión de Zipaquirá Duración 4 horas Se requiere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</si>
  <si>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Taller para el mejoramiento de la calidad de vida para 45 funcionarios de la Extensión de Chía Duración 4 horas Se requiere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</si>
  <si>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Conferencia sobre el servicio público dirigido a 20 funcionarios de la sede Zipaquirá Duración 2 horas,Temas a trabajar: Valores y ética del Servidor Público Principios del Buen Gobierno dentro de la Universidad Exaltación a la labor del Servidor Público. Esta actividad debe ser orientada por profesional con título de pregrado en Ciencias Sociales o Ciencias Administrativas o Licenciado en Filosofía y postgrado en Talento Humano o Gestión de Organizaciones o Administración de Empresas o Cultura Organizacional, o Administración o Gestión Pública y experiencia laboral certificable de al menos 5 años relacionados con el tema. Modalidad Presencial</t>
  </si>
  <si>
    <t>Conferencia sobre el servicio público dirigido a 45 funcionarios de la sede Chía Duración 2 horas,Temas a trabajar: Valores y ética del Servidor Público Principios del Buen Gobierno dentro de la Universidad Exaltación a la labor del Servidor Público. Esta actividad debe ser orientada por profesional con título de pregrado en Ciencias Sociales o Ciencias Administrativas o Licenciado en Filosofía y postgrado en Talento Humano o Gestión de Organizaciones o Administración de Empresas o Cultura Organizacional, o Administración o Gestión Pública y experiencia laboral certificable de al menos 5 años relacionados con el tema. Modalidad Presencial</t>
  </si>
  <si>
    <t>Taller dirigido a la consolidación de la Cultura Organizacional para 20 funcionarios de la extensión Zipaquirá Duración 4 horas Zipaquirá 20 personas Se requiere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</si>
  <si>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Taller dirigido a la consolidación de la Cultura Organizacional para 45 funcionarios de la extensión Chía Duración 4 horas Se requiere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</si>
</sst>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 #,##0.00"/>
  </numFmts>
  <fonts count="2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0" fillId="0" borderId="1" xfId="0" applyBorder="1" applyAlignment="1">
      <alignment vertical="center" wrapText="1"/>
    </xf>
    <xf numFmtId="0" fontId="0" fillId="0" borderId="1" xfId="0" applyBorder="1" applyAlignment="1">
      <alignment wrapText="1"/>
    </xf>
    <xf numFmtId="164" fontId="11"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4" fontId="3" fillId="2" borderId="1" xfId="0" applyNumberFormat="1"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topLeftCell="A15" zoomScale="60" zoomScaleNormal="60" zoomScaleSheetLayoutView="70" zoomScalePageLayoutView="55" workbookViewId="0">
      <selection activeCell="O23" sqref="O23:O27"/>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22.7109375" style="8" bestFit="1"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36</v>
      </c>
      <c r="O2" s="44"/>
    </row>
    <row r="3" spans="1:15" ht="15.75" customHeight="1" x14ac:dyDescent="0.25">
      <c r="A3" s="45"/>
      <c r="B3" s="55" t="s">
        <v>1</v>
      </c>
      <c r="C3" s="55"/>
      <c r="D3" s="55"/>
      <c r="E3" s="55"/>
      <c r="F3" s="55"/>
      <c r="G3" s="55"/>
      <c r="H3" s="55"/>
      <c r="I3" s="55"/>
      <c r="J3" s="55"/>
      <c r="K3" s="55"/>
      <c r="L3" s="55"/>
      <c r="M3" s="55"/>
      <c r="N3" s="44" t="s">
        <v>39</v>
      </c>
      <c r="O3" s="44"/>
    </row>
    <row r="4" spans="1:15" ht="16.5" customHeight="1" x14ac:dyDescent="0.25">
      <c r="A4" s="45"/>
      <c r="B4" s="55" t="s">
        <v>35</v>
      </c>
      <c r="C4" s="55"/>
      <c r="D4" s="55"/>
      <c r="E4" s="55"/>
      <c r="F4" s="55"/>
      <c r="G4" s="55"/>
      <c r="H4" s="55"/>
      <c r="I4" s="55"/>
      <c r="J4" s="55"/>
      <c r="K4" s="55"/>
      <c r="L4" s="55"/>
      <c r="M4" s="55"/>
      <c r="N4" s="44" t="s">
        <v>40</v>
      </c>
      <c r="O4" s="44"/>
    </row>
    <row r="5" spans="1:15" ht="15" customHeight="1" x14ac:dyDescent="0.25">
      <c r="A5" s="45"/>
      <c r="B5" s="55"/>
      <c r="C5" s="55"/>
      <c r="D5" s="55"/>
      <c r="E5" s="55"/>
      <c r="F5" s="55"/>
      <c r="G5" s="55"/>
      <c r="H5" s="55"/>
      <c r="I5" s="55"/>
      <c r="J5" s="55"/>
      <c r="K5" s="55"/>
      <c r="L5" s="55"/>
      <c r="M5" s="55"/>
      <c r="N5" s="44" t="s">
        <v>37</v>
      </c>
      <c r="O5" s="44"/>
    </row>
    <row r="7" spans="1:15" x14ac:dyDescent="0.25">
      <c r="A7" s="11" t="s">
        <v>38</v>
      </c>
    </row>
    <row r="8" spans="1:15" x14ac:dyDescent="0.25">
      <c r="A8" s="11"/>
    </row>
    <row r="9" spans="1:15" x14ac:dyDescent="0.25">
      <c r="A9" s="12" t="s">
        <v>28</v>
      </c>
    </row>
    <row r="10" spans="1:15" ht="25.5" customHeight="1" x14ac:dyDescent="0.25">
      <c r="A10" s="62"/>
      <c r="B10" s="63"/>
      <c r="C10" s="13"/>
      <c r="E10" s="14" t="s">
        <v>21</v>
      </c>
      <c r="F10" s="65"/>
      <c r="G10" s="66"/>
      <c r="K10" s="15" t="s">
        <v>16</v>
      </c>
      <c r="L10" s="67"/>
      <c r="M10" s="68"/>
      <c r="N10" s="69"/>
    </row>
    <row r="11" spans="1:15" ht="15.75" thickBot="1" x14ac:dyDescent="0.3">
      <c r="A11" s="13"/>
      <c r="B11" s="13"/>
      <c r="C11" s="13"/>
      <c r="E11" s="16"/>
      <c r="F11" s="16"/>
      <c r="G11" s="16"/>
      <c r="K11" s="17"/>
      <c r="L11" s="18"/>
      <c r="M11" s="18"/>
      <c r="N11" s="18"/>
    </row>
    <row r="12" spans="1:15" ht="30.75" customHeight="1" thickBot="1" x14ac:dyDescent="0.3">
      <c r="A12" s="49" t="s">
        <v>26</v>
      </c>
      <c r="B12" s="50"/>
      <c r="C12" s="19"/>
      <c r="D12" s="46" t="s">
        <v>17</v>
      </c>
      <c r="E12" s="47"/>
      <c r="F12" s="47"/>
      <c r="G12" s="48"/>
      <c r="H12" s="7"/>
      <c r="I12" s="29"/>
      <c r="J12" s="29"/>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29"/>
      <c r="J14" s="29"/>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30</v>
      </c>
      <c r="J19" s="22" t="s">
        <v>33</v>
      </c>
      <c r="K19" s="22" t="s">
        <v>6</v>
      </c>
      <c r="L19" s="22" t="s">
        <v>7</v>
      </c>
      <c r="M19" s="22" t="s">
        <v>8</v>
      </c>
      <c r="N19" s="22" t="s">
        <v>29</v>
      </c>
      <c r="O19" s="22" t="s">
        <v>9</v>
      </c>
    </row>
    <row r="20" spans="1:15" s="24" customFormat="1" ht="240.75" customHeight="1" x14ac:dyDescent="0.25">
      <c r="A20" s="32">
        <v>1</v>
      </c>
      <c r="B20" s="35" t="s">
        <v>48</v>
      </c>
      <c r="C20" s="33"/>
      <c r="D20" s="25">
        <v>1</v>
      </c>
      <c r="E20" s="34" t="s">
        <v>43</v>
      </c>
      <c r="F20" s="37"/>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26.5" customHeight="1" x14ac:dyDescent="0.25">
      <c r="A21" s="32">
        <v>2</v>
      </c>
      <c r="B21" s="35" t="s">
        <v>49</v>
      </c>
      <c r="C21" s="33"/>
      <c r="D21" s="25">
        <v>1</v>
      </c>
      <c r="E21" s="34" t="s">
        <v>43</v>
      </c>
      <c r="F21" s="37"/>
      <c r="G21" s="28">
        <v>0</v>
      </c>
      <c r="H21" s="1">
        <f t="shared" ref="H21:H27" si="7">+ROUND(F21*G21,0)</f>
        <v>0</v>
      </c>
      <c r="I21" s="28">
        <v>0</v>
      </c>
      <c r="J21" s="1">
        <f t="shared" ref="J21:J27" si="8">ROUND(F21*I21,0)</f>
        <v>0</v>
      </c>
      <c r="K21" s="1">
        <f t="shared" ref="K21:K27" si="9">ROUND(F21+H21+J21,0)</f>
        <v>0</v>
      </c>
      <c r="L21" s="1">
        <f t="shared" ref="L21:L27" si="10">ROUND(F21*D21,0)</f>
        <v>0</v>
      </c>
      <c r="M21" s="1">
        <f t="shared" ref="M21:M27" si="11">ROUND(L21*G21,0)</f>
        <v>0</v>
      </c>
      <c r="N21" s="1">
        <f t="shared" ref="N21:N27" si="12">ROUND(L21*I21,0)</f>
        <v>0</v>
      </c>
      <c r="O21" s="2">
        <f t="shared" ref="O21:O27" si="13">ROUND(L21+N21+M21,0)</f>
        <v>0</v>
      </c>
    </row>
    <row r="22" spans="1:15" s="24" customFormat="1" ht="156" customHeight="1" x14ac:dyDescent="0.25">
      <c r="A22" s="32">
        <v>3</v>
      </c>
      <c r="B22" s="35" t="s">
        <v>44</v>
      </c>
      <c r="C22" s="33"/>
      <c r="D22" s="25">
        <v>1</v>
      </c>
      <c r="E22" s="34" t="s">
        <v>43</v>
      </c>
      <c r="F22" s="37"/>
      <c r="G22" s="28">
        <v>0</v>
      </c>
      <c r="H22" s="1">
        <f t="shared" si="7"/>
        <v>0</v>
      </c>
      <c r="I22" s="28">
        <v>0</v>
      </c>
      <c r="J22" s="1">
        <f t="shared" si="8"/>
        <v>0</v>
      </c>
      <c r="K22" s="1">
        <f t="shared" si="9"/>
        <v>0</v>
      </c>
      <c r="L22" s="1">
        <f t="shared" si="10"/>
        <v>0</v>
      </c>
      <c r="M22" s="1">
        <f t="shared" si="11"/>
        <v>0</v>
      </c>
      <c r="N22" s="1">
        <f t="shared" si="12"/>
        <v>0</v>
      </c>
      <c r="O22" s="2">
        <f t="shared" si="13"/>
        <v>0</v>
      </c>
    </row>
    <row r="23" spans="1:15" s="24" customFormat="1" ht="188.25" customHeight="1" x14ac:dyDescent="0.25">
      <c r="A23" s="32">
        <v>4</v>
      </c>
      <c r="B23" s="35" t="s">
        <v>45</v>
      </c>
      <c r="C23" s="33"/>
      <c r="D23" s="25">
        <v>1</v>
      </c>
      <c r="E23" s="34" t="s">
        <v>43</v>
      </c>
      <c r="F23" s="37"/>
      <c r="G23" s="28">
        <v>0</v>
      </c>
      <c r="H23" s="1">
        <f t="shared" si="7"/>
        <v>0</v>
      </c>
      <c r="I23" s="28">
        <v>0</v>
      </c>
      <c r="J23" s="1">
        <f t="shared" si="8"/>
        <v>0</v>
      </c>
      <c r="K23" s="1">
        <f t="shared" si="9"/>
        <v>0</v>
      </c>
      <c r="L23" s="1">
        <f t="shared" si="10"/>
        <v>0</v>
      </c>
      <c r="M23" s="1">
        <f t="shared" si="11"/>
        <v>0</v>
      </c>
      <c r="N23" s="1">
        <f t="shared" si="12"/>
        <v>0</v>
      </c>
      <c r="O23" s="2">
        <f t="shared" si="13"/>
        <v>0</v>
      </c>
    </row>
    <row r="24" spans="1:15" s="24" customFormat="1" ht="166.5" customHeight="1" x14ac:dyDescent="0.25">
      <c r="A24" s="32">
        <v>5</v>
      </c>
      <c r="B24" s="35" t="s">
        <v>47</v>
      </c>
      <c r="C24" s="33"/>
      <c r="D24" s="25">
        <v>1</v>
      </c>
      <c r="E24" s="34" t="s">
        <v>43</v>
      </c>
      <c r="F24" s="37"/>
      <c r="G24" s="28"/>
      <c r="H24" s="1">
        <f t="shared" si="7"/>
        <v>0</v>
      </c>
      <c r="I24" s="28"/>
      <c r="J24" s="1">
        <f t="shared" si="8"/>
        <v>0</v>
      </c>
      <c r="K24" s="1">
        <f t="shared" si="9"/>
        <v>0</v>
      </c>
      <c r="L24" s="1">
        <f t="shared" si="10"/>
        <v>0</v>
      </c>
      <c r="M24" s="1">
        <f t="shared" si="11"/>
        <v>0</v>
      </c>
      <c r="N24" s="1">
        <f t="shared" si="12"/>
        <v>0</v>
      </c>
      <c r="O24" s="2">
        <f t="shared" si="13"/>
        <v>0</v>
      </c>
    </row>
    <row r="25" spans="1:15" s="24" customFormat="1" ht="133.5" customHeight="1" x14ac:dyDescent="0.25">
      <c r="A25" s="32">
        <v>6</v>
      </c>
      <c r="B25" s="36" t="s">
        <v>46</v>
      </c>
      <c r="C25" s="33"/>
      <c r="D25" s="25">
        <v>1</v>
      </c>
      <c r="E25" s="34" t="s">
        <v>43</v>
      </c>
      <c r="F25" s="37"/>
      <c r="G25" s="28"/>
      <c r="H25" s="1">
        <f t="shared" si="7"/>
        <v>0</v>
      </c>
      <c r="I25" s="28"/>
      <c r="J25" s="1">
        <f t="shared" si="8"/>
        <v>0</v>
      </c>
      <c r="K25" s="1">
        <f t="shared" si="9"/>
        <v>0</v>
      </c>
      <c r="L25" s="1">
        <f t="shared" si="10"/>
        <v>0</v>
      </c>
      <c r="M25" s="1">
        <f t="shared" si="11"/>
        <v>0</v>
      </c>
      <c r="N25" s="1">
        <f t="shared" si="12"/>
        <v>0</v>
      </c>
      <c r="O25" s="2">
        <f t="shared" si="13"/>
        <v>0</v>
      </c>
    </row>
    <row r="26" spans="1:15" s="24" customFormat="1" ht="141" customHeight="1" x14ac:dyDescent="0.25">
      <c r="A26" s="32">
        <v>7</v>
      </c>
      <c r="B26" s="35" t="s">
        <v>50</v>
      </c>
      <c r="C26" s="33"/>
      <c r="D26" s="25">
        <v>1</v>
      </c>
      <c r="E26" s="34" t="s">
        <v>43</v>
      </c>
      <c r="F26" s="37"/>
      <c r="G26" s="28"/>
      <c r="H26" s="1">
        <f t="shared" si="7"/>
        <v>0</v>
      </c>
      <c r="I26" s="28"/>
      <c r="J26" s="1">
        <f t="shared" si="8"/>
        <v>0</v>
      </c>
      <c r="K26" s="1">
        <f t="shared" si="9"/>
        <v>0</v>
      </c>
      <c r="L26" s="1">
        <f t="shared" si="10"/>
        <v>0</v>
      </c>
      <c r="M26" s="1">
        <f t="shared" si="11"/>
        <v>0</v>
      </c>
      <c r="N26" s="1">
        <f t="shared" si="12"/>
        <v>0</v>
      </c>
      <c r="O26" s="2">
        <f t="shared" si="13"/>
        <v>0</v>
      </c>
    </row>
    <row r="27" spans="1:15" s="24" customFormat="1" ht="142.5" customHeight="1" x14ac:dyDescent="0.25">
      <c r="A27" s="32">
        <v>8</v>
      </c>
      <c r="B27" s="35" t="s">
        <v>51</v>
      </c>
      <c r="C27" s="33"/>
      <c r="D27" s="25">
        <v>1</v>
      </c>
      <c r="E27" s="34" t="s">
        <v>43</v>
      </c>
      <c r="F27" s="37"/>
      <c r="G27" s="28">
        <v>0</v>
      </c>
      <c r="H27" s="1">
        <f t="shared" si="7"/>
        <v>0</v>
      </c>
      <c r="I27" s="28">
        <v>0</v>
      </c>
      <c r="J27" s="1">
        <f t="shared" si="8"/>
        <v>0</v>
      </c>
      <c r="K27" s="1">
        <f t="shared" si="9"/>
        <v>0</v>
      </c>
      <c r="L27" s="1">
        <f t="shared" si="10"/>
        <v>0</v>
      </c>
      <c r="M27" s="1">
        <f t="shared" si="11"/>
        <v>0</v>
      </c>
      <c r="N27" s="1">
        <f t="shared" si="12"/>
        <v>0</v>
      </c>
      <c r="O27" s="2">
        <f t="shared" si="13"/>
        <v>0</v>
      </c>
    </row>
    <row r="28" spans="1:15" s="24" customFormat="1" ht="42" customHeight="1" thickBot="1" x14ac:dyDescent="0.25">
      <c r="A28" s="19"/>
      <c r="B28" s="72"/>
      <c r="C28" s="72"/>
      <c r="D28" s="72"/>
      <c r="E28" s="72"/>
      <c r="F28" s="72"/>
      <c r="G28" s="72"/>
      <c r="H28" s="72"/>
      <c r="I28" s="72"/>
      <c r="J28" s="72"/>
      <c r="K28" s="72"/>
      <c r="L28" s="72"/>
      <c r="M28" s="73" t="s">
        <v>34</v>
      </c>
      <c r="N28" s="73"/>
      <c r="O28" s="31">
        <f>SUMIF(G:G,0%,L:L)</f>
        <v>0</v>
      </c>
    </row>
    <row r="29" spans="1:15" s="24" customFormat="1" ht="39" customHeight="1" thickBot="1" x14ac:dyDescent="0.25">
      <c r="A29" s="60" t="s">
        <v>24</v>
      </c>
      <c r="B29" s="61"/>
      <c r="C29" s="61"/>
      <c r="D29" s="61"/>
      <c r="E29" s="61"/>
      <c r="F29" s="61"/>
      <c r="G29" s="61"/>
      <c r="H29" s="61"/>
      <c r="I29" s="61"/>
      <c r="J29" s="61"/>
      <c r="K29" s="61"/>
      <c r="L29" s="61"/>
      <c r="M29" s="74" t="s">
        <v>10</v>
      </c>
      <c r="N29" s="74"/>
      <c r="O29" s="4">
        <f>SUMIF(G:G,5%,L:L)</f>
        <v>0</v>
      </c>
    </row>
    <row r="30" spans="1:15" s="24" customFormat="1" ht="30" customHeight="1" x14ac:dyDescent="0.2">
      <c r="A30" s="56" t="s">
        <v>41</v>
      </c>
      <c r="B30" s="57"/>
      <c r="C30" s="57"/>
      <c r="D30" s="57"/>
      <c r="E30" s="57"/>
      <c r="F30" s="57"/>
      <c r="G30" s="57"/>
      <c r="H30" s="57"/>
      <c r="I30" s="57"/>
      <c r="J30" s="57"/>
      <c r="K30" s="57"/>
      <c r="L30" s="58"/>
      <c r="M30" s="74" t="s">
        <v>11</v>
      </c>
      <c r="N30" s="74"/>
      <c r="O30" s="4">
        <f>SUMIF(G:G,19%,L:L)</f>
        <v>0</v>
      </c>
    </row>
    <row r="31" spans="1:15" s="24" customFormat="1" ht="30" customHeight="1" x14ac:dyDescent="0.2">
      <c r="A31" s="59"/>
      <c r="B31" s="59"/>
      <c r="C31" s="59"/>
      <c r="D31" s="59"/>
      <c r="E31" s="59"/>
      <c r="F31" s="59"/>
      <c r="G31" s="59"/>
      <c r="H31" s="59"/>
      <c r="I31" s="59"/>
      <c r="J31" s="59"/>
      <c r="K31" s="59"/>
      <c r="L31" s="59"/>
      <c r="M31" s="38" t="s">
        <v>7</v>
      </c>
      <c r="N31" s="39"/>
      <c r="O31" s="5">
        <f>SUM(O28:O30)</f>
        <v>0</v>
      </c>
    </row>
    <row r="32" spans="1:15" s="24" customFormat="1" ht="30" customHeight="1" x14ac:dyDescent="0.2">
      <c r="A32" s="59"/>
      <c r="B32" s="59"/>
      <c r="C32" s="59"/>
      <c r="D32" s="59"/>
      <c r="E32" s="59"/>
      <c r="F32" s="59"/>
      <c r="G32" s="59"/>
      <c r="H32" s="59"/>
      <c r="I32" s="59"/>
      <c r="J32" s="59"/>
      <c r="K32" s="59"/>
      <c r="L32" s="59"/>
      <c r="M32" s="75" t="s">
        <v>12</v>
      </c>
      <c r="N32" s="76"/>
      <c r="O32" s="6">
        <f>ROUND(O29*5%,0)</f>
        <v>0</v>
      </c>
    </row>
    <row r="33" spans="1:15" s="24" customFormat="1" ht="30" customHeight="1" x14ac:dyDescent="0.2">
      <c r="A33" s="59"/>
      <c r="B33" s="59"/>
      <c r="C33" s="59"/>
      <c r="D33" s="59"/>
      <c r="E33" s="59"/>
      <c r="F33" s="59"/>
      <c r="G33" s="59"/>
      <c r="H33" s="59"/>
      <c r="I33" s="59"/>
      <c r="J33" s="59"/>
      <c r="K33" s="59"/>
      <c r="L33" s="59"/>
      <c r="M33" s="75" t="s">
        <v>13</v>
      </c>
      <c r="N33" s="76"/>
      <c r="O33" s="4">
        <f>ROUND(O30*19%,0)</f>
        <v>0</v>
      </c>
    </row>
    <row r="34" spans="1:15" s="24" customFormat="1" ht="30" customHeight="1" x14ac:dyDescent="0.2">
      <c r="A34" s="59"/>
      <c r="B34" s="59"/>
      <c r="C34" s="59"/>
      <c r="D34" s="59"/>
      <c r="E34" s="59"/>
      <c r="F34" s="59"/>
      <c r="G34" s="59"/>
      <c r="H34" s="59"/>
      <c r="I34" s="59"/>
      <c r="J34" s="59"/>
      <c r="K34" s="59"/>
      <c r="L34" s="59"/>
      <c r="M34" s="38" t="s">
        <v>14</v>
      </c>
      <c r="N34" s="39"/>
      <c r="O34" s="5">
        <f>SUM(O32:O33)</f>
        <v>0</v>
      </c>
    </row>
    <row r="35" spans="1:15" s="24" customFormat="1" ht="30" customHeight="1" x14ac:dyDescent="0.2">
      <c r="A35" s="59"/>
      <c r="B35" s="59"/>
      <c r="C35" s="59"/>
      <c r="D35" s="59"/>
      <c r="E35" s="59"/>
      <c r="F35" s="59"/>
      <c r="G35" s="59"/>
      <c r="H35" s="59"/>
      <c r="I35" s="59"/>
      <c r="J35" s="59"/>
      <c r="K35" s="59"/>
      <c r="L35" s="59"/>
      <c r="M35" s="42" t="s">
        <v>32</v>
      </c>
      <c r="N35" s="43"/>
      <c r="O35" s="4">
        <f>SUMIF(I:I,8%,N:N)</f>
        <v>0</v>
      </c>
    </row>
    <row r="36" spans="1:15" s="24" customFormat="1" ht="37.5" customHeight="1" x14ac:dyDescent="0.2">
      <c r="A36" s="59"/>
      <c r="B36" s="59"/>
      <c r="C36" s="59"/>
      <c r="D36" s="59"/>
      <c r="E36" s="59"/>
      <c r="F36" s="59"/>
      <c r="G36" s="59"/>
      <c r="H36" s="59"/>
      <c r="I36" s="59"/>
      <c r="J36" s="59"/>
      <c r="K36" s="59"/>
      <c r="L36" s="59"/>
      <c r="M36" s="40" t="s">
        <v>31</v>
      </c>
      <c r="N36" s="41"/>
      <c r="O36" s="5">
        <f>SUM(O35)</f>
        <v>0</v>
      </c>
    </row>
    <row r="37" spans="1:15" s="24" customFormat="1" ht="44.25" customHeight="1" x14ac:dyDescent="0.2">
      <c r="A37" s="59"/>
      <c r="B37" s="59"/>
      <c r="C37" s="59"/>
      <c r="D37" s="59"/>
      <c r="E37" s="59"/>
      <c r="F37" s="59"/>
      <c r="G37" s="59"/>
      <c r="H37" s="59"/>
      <c r="I37" s="59"/>
      <c r="J37" s="59"/>
      <c r="K37" s="59"/>
      <c r="L37" s="59"/>
      <c r="M37" s="40" t="s">
        <v>15</v>
      </c>
      <c r="N37" s="41"/>
      <c r="O37" s="5">
        <f>+O31+O34+O36</f>
        <v>0</v>
      </c>
    </row>
    <row r="40" spans="1:15" x14ac:dyDescent="0.25">
      <c r="B40" s="30"/>
      <c r="C40" s="30"/>
    </row>
    <row r="41" spans="1:15" x14ac:dyDescent="0.25">
      <c r="B41" s="70"/>
      <c r="C41" s="70"/>
    </row>
    <row r="42" spans="1:15" ht="15.75" thickBot="1" x14ac:dyDescent="0.3">
      <c r="B42" s="71"/>
      <c r="C42" s="71"/>
    </row>
    <row r="43" spans="1:15" x14ac:dyDescent="0.25">
      <c r="B43" s="64" t="s">
        <v>20</v>
      </c>
      <c r="C43" s="64"/>
    </row>
    <row r="45" spans="1:15" x14ac:dyDescent="0.25">
      <c r="A45" s="26" t="s">
        <v>42</v>
      </c>
    </row>
  </sheetData>
  <sheetProtection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purl.org/dc/dcmitype/"/>
    <ds:schemaRef ds:uri="http://www.w3.org/XML/1998/namespace"/>
    <ds:schemaRef ds:uri="632c1e4e-69c6-4d1f-81a1-009441d464e5"/>
    <ds:schemaRef ds:uri="39f7a895-868e-4739-ab10-589c64175fbd"/>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2023-06-08T14:25:26Z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