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OneDrive - UNIVERSIDAD DE CUNDINAMARCA\Desktop\compras\CONTRATACION DIRECTA 2023\CH-CD-004 ADQUISICION DE BOMBAS\"/>
    </mc:Choice>
  </mc:AlternateContent>
  <bookViews>
    <workbookView xWindow="0" yWindow="0" windowWidth="21600" windowHeight="9000"/>
  </bookViews>
  <sheets>
    <sheet name="Hoja1" sheetId="1" r:id="rId1"/>
    <sheet name="Hoja2" sheetId="2" state="hidden" r:id="rId2"/>
  </sheets>
  <definedNames>
    <definedName name="_xlnm.Print_Area" localSheetId="0">Hoja1!$A$1:$O$39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H21" i="1" l="1"/>
  <c r="J21" i="1"/>
  <c r="L21" i="1"/>
  <c r="N21" i="1" s="1"/>
  <c r="H20" i="1"/>
  <c r="J20" i="1"/>
  <c r="L20" i="1"/>
  <c r="M20" i="1" s="1"/>
  <c r="O23" i="1"/>
  <c r="O26" i="1" s="1"/>
  <c r="K20" i="1" l="1"/>
  <c r="M21" i="1"/>
  <c r="O21" i="1" s="1"/>
  <c r="K21" i="1"/>
  <c r="N20" i="1"/>
  <c r="O20" i="1" s="1"/>
  <c r="O29" i="1"/>
  <c r="O22" i="1"/>
  <c r="O30" i="1" l="1"/>
  <c r="O24" i="1" l="1"/>
  <c r="O27" i="1" l="1"/>
  <c r="O28" i="1" s="1"/>
  <c r="O25" i="1"/>
  <c r="O3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<sst xmlns="http://schemas.openxmlformats.org/spreadsheetml/2006/main" count="49" uniqueCount="47">
  <si>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</si>
  <si>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</si>
  <si>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</si>
  <si>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</si>
  <si>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</si>
  <si>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</si>
  <si>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</si>
  <si>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</si>
  <si>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</si>
  <si>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</si>
  <si>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</si>
  <si>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</si>
  <si>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</si>
  <si>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</si>
  <si>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</si>
  <si>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</si>
  <si>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</si>
  <si>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</si>
  <si>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</si>
  <si>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</si>
  <si>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</si>
  <si>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</si>
  <si>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</si>
  <si>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</si>
  <si>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</si>
  <si>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</si>
  <si>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</si>
  <si>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</si>
  <si>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</si>
  <si>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</si>
  <si>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</si>
  <si>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</si>
  <si>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</si>
  <si>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</si>
  <si>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</si>
  <si>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</si>
  <si>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</si>
  <si>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</si>
  <si>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</si>
  <si>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</si>
  <si>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</si>
  <si>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</si>
  <si>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</si>
  <si>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</si>
  <si>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BOMBA TIPO CENTRIFUGA -POTENCIA 3HP_x0002_ACOPLAMIENTO MONO-BLOQUE- TIPO IMPULSOR CERRADO- VELOCIDAD 3500RPM-SUCCIÓN Y DESCARGA 1-1/2NPT- TIPO ELÉCTRICO.</t>
  </si>
  <si>
    <t>BOMBA SUMERGIBLE- POTENCIA 1.5 HP, REFERENCIA 4SR, IMPULSOR CERRADO, CAUDAL 400L/M.</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</si>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</sst>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0" fillId="0" borderId="1" xfId="0" applyBorder="1" applyAlignment="1">
      <alignment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9"/>
  <sheetViews>
    <sheetView tabSelected="1" topLeftCell="A16"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9"/>
      <c r="J12" s="29"/>
      <c r="K12" s="17"/>
    </row>
    <row r="13" spans="1:15" ht="15.75" thickBot="1" x14ac:dyDescent="0.3">
      <c r="A13" s="64"/>
      <c r="B13" s="65"/>
      <c r="C13" s="19"/>
      <c r="D13" s="20"/>
      <c r="E13" s="16"/>
      <c r="F13" s="16"/>
      <c r="G13" s="16"/>
      <c r="K13" s="17"/>
    </row>
    <row r="14" spans="1:15" ht="30" customHeight="1" thickBot="1" x14ac:dyDescent="0.3">
      <c r="A14" s="64"/>
      <c r="B14" s="65"/>
      <c r="C14" s="19"/>
      <c r="D14" s="44" t="s">
        <v>18</v>
      </c>
      <c r="E14" s="45"/>
      <c r="F14" s="45"/>
      <c r="G14" s="46"/>
      <c r="H14" s="7"/>
      <c r="I14" s="29"/>
      <c r="J14" s="29"/>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45" x14ac:dyDescent="0.25">
      <c r="A20" s="32">
        <v>1</v>
      </c>
      <c r="B20" s="74" t="s">
        <v>44</v>
      </c>
      <c r="C20" s="33"/>
      <c r="D20" s="25">
        <v>2</v>
      </c>
      <c r="E20" s="34" t="s">
        <v>46</v>
      </c>
      <c r="F20" s="35"/>
      <c r="G20" s="28">
        <v>0</v>
      </c>
      <c r="H20" s="1">
        <f t="shared" ref="H20" si="0">+ROUND(F20*G20,0)</f>
        <v>0</v>
      </c>
      <c r="I20" s="28">
        <v>0</v>
      </c>
      <c r="J20" s="1">
        <f t="shared" ref="J20" si="1">ROUND(F20*I20,0)</f>
        <v>0</v>
      </c>
      <c r="K20" s="1">
        <f>ROUND(F20+H20+J20,0)</f>
        <v>0</v>
      </c>
      <c r="L20" s="1">
        <f t="shared" ref="L20" si="2">ROUND(F20*D20,0)</f>
        <v>0</v>
      </c>
      <c r="M20" s="1">
        <f t="shared" ref="M20" si="3">ROUND(L20*G20,0)</f>
        <v>0</v>
      </c>
      <c r="N20" s="1">
        <f t="shared" ref="N20" si="4">ROUND(L20*I20,0)</f>
        <v>0</v>
      </c>
      <c r="O20" s="2">
        <f t="shared" ref="O20" si="5">ROUND(L20+N20+M20,0)</f>
        <v>0</v>
      </c>
    </row>
    <row r="21" spans="1:15" s="24" customFormat="1" ht="45" customHeight="1" x14ac:dyDescent="0.25">
      <c r="A21" s="32">
        <v>2</v>
      </c>
      <c r="B21" s="74" t="s">
        <v>45</v>
      </c>
      <c r="C21" s="33"/>
      <c r="D21" s="25">
        <v>1</v>
      </c>
      <c r="E21" s="34" t="s">
        <v>46</v>
      </c>
      <c r="F21" s="35"/>
      <c r="G21" s="28">
        <v>0</v>
      </c>
      <c r="H21" s="1">
        <f t="shared" ref="H21" si="6">+ROUND(F21*G21,0)</f>
        <v>0</v>
      </c>
      <c r="I21" s="28">
        <v>0</v>
      </c>
      <c r="J21" s="1">
        <f t="shared" ref="J21" si="7">ROUND(F21*I21,0)</f>
        <v>0</v>
      </c>
      <c r="K21" s="1">
        <f t="shared" ref="K21" si="8">ROUND(F21+H21+J21,0)</f>
        <v>0</v>
      </c>
      <c r="L21" s="1">
        <f t="shared" ref="L21" si="9">ROUND(F21*D21,0)</f>
        <v>0</v>
      </c>
      <c r="M21" s="1">
        <f t="shared" ref="M21" si="10">ROUND(L21*G21,0)</f>
        <v>0</v>
      </c>
      <c r="N21" s="1">
        <f t="shared" ref="N21" si="11">ROUND(L21*I21,0)</f>
        <v>0</v>
      </c>
      <c r="O21" s="2">
        <f t="shared" ref="O21" si="12">ROUND(L21+N21+M21,0)</f>
        <v>0</v>
      </c>
    </row>
    <row r="22" spans="1:15" s="24" customFormat="1" ht="42" customHeight="1" thickBot="1" x14ac:dyDescent="0.25">
      <c r="A22" s="19"/>
      <c r="B22" s="54"/>
      <c r="C22" s="54"/>
      <c r="D22" s="54"/>
      <c r="E22" s="54"/>
      <c r="F22" s="54"/>
      <c r="G22" s="54"/>
      <c r="H22" s="54"/>
      <c r="I22" s="54"/>
      <c r="J22" s="54"/>
      <c r="K22" s="54"/>
      <c r="L22" s="54"/>
      <c r="M22" s="55" t="s">
        <v>35</v>
      </c>
      <c r="N22" s="55"/>
      <c r="O22" s="31">
        <f>SUMIF(G:G,0%,L:L)</f>
        <v>0</v>
      </c>
    </row>
    <row r="23" spans="1:15" s="24" customFormat="1" ht="39" customHeight="1" thickBot="1" x14ac:dyDescent="0.25">
      <c r="A23" s="40" t="s">
        <v>24</v>
      </c>
      <c r="B23" s="41"/>
      <c r="C23" s="41"/>
      <c r="D23" s="41"/>
      <c r="E23" s="41"/>
      <c r="F23" s="41"/>
      <c r="G23" s="41"/>
      <c r="H23" s="41"/>
      <c r="I23" s="41"/>
      <c r="J23" s="41"/>
      <c r="K23" s="41"/>
      <c r="L23" s="41"/>
      <c r="M23" s="56" t="s">
        <v>10</v>
      </c>
      <c r="N23" s="56"/>
      <c r="O23" s="4">
        <f>SUMIF(G:G,5%,L:L)</f>
        <v>0</v>
      </c>
    </row>
    <row r="24" spans="1:15" s="24" customFormat="1" ht="30" customHeight="1" x14ac:dyDescent="0.2">
      <c r="A24" s="36" t="s">
        <v>42</v>
      </c>
      <c r="B24" s="37"/>
      <c r="C24" s="37"/>
      <c r="D24" s="37"/>
      <c r="E24" s="37"/>
      <c r="F24" s="37"/>
      <c r="G24" s="37"/>
      <c r="H24" s="37"/>
      <c r="I24" s="37"/>
      <c r="J24" s="37"/>
      <c r="K24" s="37"/>
      <c r="L24" s="38"/>
      <c r="M24" s="56" t="s">
        <v>11</v>
      </c>
      <c r="N24" s="56"/>
      <c r="O24" s="4">
        <f>SUMIF(G:G,19%,L:L)</f>
        <v>0</v>
      </c>
    </row>
    <row r="25" spans="1:15" s="24" customFormat="1" ht="30" customHeight="1" x14ac:dyDescent="0.2">
      <c r="A25" s="39"/>
      <c r="B25" s="39"/>
      <c r="C25" s="39"/>
      <c r="D25" s="39"/>
      <c r="E25" s="39"/>
      <c r="F25" s="39"/>
      <c r="G25" s="39"/>
      <c r="H25" s="39"/>
      <c r="I25" s="39"/>
      <c r="J25" s="39"/>
      <c r="K25" s="39"/>
      <c r="L25" s="39"/>
      <c r="M25" s="57" t="s">
        <v>7</v>
      </c>
      <c r="N25" s="58"/>
      <c r="O25" s="5">
        <f>SUM(O22:O24)</f>
        <v>0</v>
      </c>
    </row>
    <row r="26" spans="1:15" s="24" customFormat="1" ht="30" customHeight="1" x14ac:dyDescent="0.2">
      <c r="A26" s="39"/>
      <c r="B26" s="39"/>
      <c r="C26" s="39"/>
      <c r="D26" s="39"/>
      <c r="E26" s="39"/>
      <c r="F26" s="39"/>
      <c r="G26" s="39"/>
      <c r="H26" s="39"/>
      <c r="I26" s="39"/>
      <c r="J26" s="39"/>
      <c r="K26" s="39"/>
      <c r="L26" s="39"/>
      <c r="M26" s="59" t="s">
        <v>12</v>
      </c>
      <c r="N26" s="60"/>
      <c r="O26" s="6">
        <f>ROUND(O23*5%,0)</f>
        <v>0</v>
      </c>
    </row>
    <row r="27" spans="1:15" s="24" customFormat="1" ht="30" customHeight="1" x14ac:dyDescent="0.2">
      <c r="A27" s="39"/>
      <c r="B27" s="39"/>
      <c r="C27" s="39"/>
      <c r="D27" s="39"/>
      <c r="E27" s="39"/>
      <c r="F27" s="39"/>
      <c r="G27" s="39"/>
      <c r="H27" s="39"/>
      <c r="I27" s="39"/>
      <c r="J27" s="39"/>
      <c r="K27" s="39"/>
      <c r="L27" s="39"/>
      <c r="M27" s="59" t="s">
        <v>13</v>
      </c>
      <c r="N27" s="60"/>
      <c r="O27" s="4">
        <f>ROUND(O24*19%,0)</f>
        <v>0</v>
      </c>
    </row>
    <row r="28" spans="1:15" s="24" customFormat="1" ht="30" customHeight="1" x14ac:dyDescent="0.2">
      <c r="A28" s="39"/>
      <c r="B28" s="39"/>
      <c r="C28" s="39"/>
      <c r="D28" s="39"/>
      <c r="E28" s="39"/>
      <c r="F28" s="39"/>
      <c r="G28" s="39"/>
      <c r="H28" s="39"/>
      <c r="I28" s="39"/>
      <c r="J28" s="39"/>
      <c r="K28" s="39"/>
      <c r="L28" s="39"/>
      <c r="M28" s="57" t="s">
        <v>14</v>
      </c>
      <c r="N28" s="58"/>
      <c r="O28" s="5">
        <f>SUM(O26:O27)</f>
        <v>0</v>
      </c>
    </row>
    <row r="29" spans="1:15" s="24" customFormat="1" ht="30" customHeight="1" x14ac:dyDescent="0.2">
      <c r="A29" s="39"/>
      <c r="B29" s="39"/>
      <c r="C29" s="39"/>
      <c r="D29" s="39"/>
      <c r="E29" s="39"/>
      <c r="F29" s="39"/>
      <c r="G29" s="39"/>
      <c r="H29" s="39"/>
      <c r="I29" s="39"/>
      <c r="J29" s="39"/>
      <c r="K29" s="39"/>
      <c r="L29" s="39"/>
      <c r="M29" s="71" t="s">
        <v>33</v>
      </c>
      <c r="N29" s="72"/>
      <c r="O29" s="4">
        <f>SUMIF(I:I,8%,N:N)</f>
        <v>0</v>
      </c>
    </row>
    <row r="30" spans="1:15" s="24" customFormat="1" ht="37.5" customHeight="1" x14ac:dyDescent="0.2">
      <c r="A30" s="39"/>
      <c r="B30" s="39"/>
      <c r="C30" s="39"/>
      <c r="D30" s="39"/>
      <c r="E30" s="39"/>
      <c r="F30" s="39"/>
      <c r="G30" s="39"/>
      <c r="H30" s="39"/>
      <c r="I30" s="39"/>
      <c r="J30" s="39"/>
      <c r="K30" s="39"/>
      <c r="L30" s="39"/>
      <c r="M30" s="69" t="s">
        <v>32</v>
      </c>
      <c r="N30" s="70"/>
      <c r="O30" s="5">
        <f>SUM(O29)</f>
        <v>0</v>
      </c>
    </row>
    <row r="31" spans="1:15" s="24" customFormat="1" ht="44.25" customHeight="1" x14ac:dyDescent="0.2">
      <c r="A31" s="39"/>
      <c r="B31" s="39"/>
      <c r="C31" s="39"/>
      <c r="D31" s="39"/>
      <c r="E31" s="39"/>
      <c r="F31" s="39"/>
      <c r="G31" s="39"/>
      <c r="H31" s="39"/>
      <c r="I31" s="39"/>
      <c r="J31" s="39"/>
      <c r="K31" s="39"/>
      <c r="L31" s="39"/>
      <c r="M31" s="69" t="s">
        <v>15</v>
      </c>
      <c r="N31" s="70"/>
      <c r="O31" s="5">
        <f>+O25+O28+O30</f>
        <v>0</v>
      </c>
    </row>
    <row r="34" spans="1:3" x14ac:dyDescent="0.25">
      <c r="B34" s="30"/>
      <c r="C34" s="30"/>
    </row>
    <row r="35" spans="1:3" x14ac:dyDescent="0.25">
      <c r="B35" s="52"/>
      <c r="C35" s="52"/>
    </row>
    <row r="36" spans="1:3" ht="15.75" thickBot="1" x14ac:dyDescent="0.3">
      <c r="B36" s="53"/>
      <c r="C36" s="53"/>
    </row>
    <row r="37" spans="1:3" x14ac:dyDescent="0.25">
      <c r="B37" s="43" t="s">
        <v>20</v>
      </c>
      <c r="C37" s="43"/>
    </row>
    <row r="39" spans="1:3" x14ac:dyDescent="0.25">
      <c r="A39" s="26" t="s">
        <v>43</v>
      </c>
    </row>
  </sheetData>
  <sheetProtection sheet="1" selectLockedCells="1"/>
  <mergeCells count="30">
    <mergeCell ref="M28:N28"/>
    <mergeCell ref="M31:N31"/>
    <mergeCell ref="M29:N29"/>
    <mergeCell ref="M30:N30"/>
    <mergeCell ref="N2:O2"/>
    <mergeCell ref="N3:O3"/>
    <mergeCell ref="N4:O4"/>
    <mergeCell ref="N5:O5"/>
    <mergeCell ref="A2:A5"/>
    <mergeCell ref="D12:G12"/>
    <mergeCell ref="A12:B16"/>
    <mergeCell ref="B2:M2"/>
    <mergeCell ref="B3:M3"/>
    <mergeCell ref="B4:M5"/>
    <mergeCell ref="A24:L31"/>
    <mergeCell ref="A23:L23"/>
    <mergeCell ref="A10:B10"/>
    <mergeCell ref="B37:C37"/>
    <mergeCell ref="D14:G14"/>
    <mergeCell ref="D16:G16"/>
    <mergeCell ref="F10:G10"/>
    <mergeCell ref="L10:N10"/>
    <mergeCell ref="B35:C36"/>
    <mergeCell ref="B22:L22"/>
    <mergeCell ref="M22:N22"/>
    <mergeCell ref="M23:N23"/>
    <mergeCell ref="M24:N24"/>
    <mergeCell ref="M25:N25"/>
    <mergeCell ref="M26:N26"/>
    <mergeCell ref="M27:N27"/>
  </mergeCells>
  <dataValidations count="1">
    <dataValidation type="whole" allowBlank="1" showInputMessage="1" showErrorMessage="1" sqref="F20:F21">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G20:G21</xm:sqref>
        </x14:dataValidation>
        <x14:dataValidation type="list" allowBlank="1" showInputMessage="1" showErrorMessage="1">
          <x14:formula1>
            <xm:f>Hoja2!$F$7:$F$8</xm:f>
          </x14:formula1>
          <xm:sqref>I20:I21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www.w3.org/XML/1998/namespace"/>
    <ds:schemaRef ds:uri="http://purl.org/dc/dcmitype/"/>
    <ds:schemaRef ds:uri="http://schemas.microsoft.com/office/2006/documentManagement/types"/>
    <ds:schemaRef ds:uri="632c1e4e-69c6-4d1f-81a1-009441d464e5"/>
    <ds:schemaRef ds:uri="http://schemas.openxmlformats.org/package/2006/metadata/core-properties"/>
    <ds:schemaRef ds:uri="http://purl.org/dc/terms/"/>
    <ds:schemaRef ds:uri="http://schemas.microsoft.com/office/infopath/2007/PartnerControl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Malagon</cp:lastModifiedBy>
  <cp:lastPrinted>2022-01-27T18:55:46Z</cp:lastPrinted>
  <dcterms:created xsi:type="dcterms:W3CDTF">2017-04-28T13:22:52Z</dcterms:created>
  <dcterms:modified xsi:type="dcterms:W3CDTF">2023-04-20T21:21:32Z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