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monik\CUNDINAMARCA\2023\INVITACIONES\INV 026 DE 2023, EQUIPOS AUDIOVISUALES\ANEXOS PARA PUBLICAR\"/>
    </mc:Choice>
  </mc:AlternateContent>
  <bookViews>
    <workbookView xWindow="0" yWindow="0" windowWidth="24000" windowHeight="9630"/>
  </bookViews>
  <sheets>
    <sheet name="Hoja1" sheetId="1" r:id="rId1"/>
    <sheet name="Hoja2" sheetId="2" r:id="rId2"/>
  </sheets>
  <definedNames>
    <definedName name="_xlnm.Print_Area" localSheetId="0">Hoja1!$A$1:$N$83</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65" i="1" l="1"/>
  <c r="I65" i="1"/>
  <c r="G65" i="1"/>
  <c r="K64" i="1"/>
  <c r="M64" i="1" s="1"/>
  <c r="J64" i="1"/>
  <c r="I64" i="1"/>
  <c r="G64" i="1"/>
  <c r="M63" i="1"/>
  <c r="K63" i="1"/>
  <c r="L63" i="1" s="1"/>
  <c r="I63" i="1"/>
  <c r="J63" i="1" s="1"/>
  <c r="G63" i="1"/>
  <c r="L62" i="1"/>
  <c r="K62" i="1"/>
  <c r="M62" i="1" s="1"/>
  <c r="N62" i="1" s="1"/>
  <c r="I62" i="1"/>
  <c r="G62" i="1"/>
  <c r="J62" i="1" s="1"/>
  <c r="K61" i="1"/>
  <c r="I61" i="1"/>
  <c r="G61" i="1"/>
  <c r="J61" i="1" s="1"/>
  <c r="L60" i="1"/>
  <c r="K60" i="1"/>
  <c r="M60" i="1" s="1"/>
  <c r="N60" i="1" s="1"/>
  <c r="J60" i="1"/>
  <c r="I60" i="1"/>
  <c r="G60" i="1"/>
  <c r="M59" i="1"/>
  <c r="K59" i="1"/>
  <c r="L59" i="1" s="1"/>
  <c r="I59" i="1"/>
  <c r="G59" i="1"/>
  <c r="J59" i="1" s="1"/>
  <c r="L58" i="1"/>
  <c r="K58" i="1"/>
  <c r="M58" i="1" s="1"/>
  <c r="N58" i="1" s="1"/>
  <c r="I58" i="1"/>
  <c r="G58" i="1"/>
  <c r="J58" i="1" s="1"/>
  <c r="K57" i="1"/>
  <c r="I57" i="1"/>
  <c r="G57" i="1"/>
  <c r="J57" i="1" s="1"/>
  <c r="L56" i="1"/>
  <c r="K56" i="1"/>
  <c r="M56" i="1" s="1"/>
  <c r="N56" i="1" s="1"/>
  <c r="J56" i="1"/>
  <c r="I56" i="1"/>
  <c r="G56" i="1"/>
  <c r="M55" i="1"/>
  <c r="K55" i="1"/>
  <c r="L55" i="1" s="1"/>
  <c r="I55" i="1"/>
  <c r="G55" i="1"/>
  <c r="J55" i="1" s="1"/>
  <c r="L54" i="1"/>
  <c r="K54" i="1"/>
  <c r="M54" i="1" s="1"/>
  <c r="N54" i="1" s="1"/>
  <c r="I54" i="1"/>
  <c r="G54" i="1"/>
  <c r="J54" i="1" s="1"/>
  <c r="K53" i="1"/>
  <c r="I53" i="1"/>
  <c r="J53" i="1" s="1"/>
  <c r="G53" i="1"/>
  <c r="N52" i="1"/>
  <c r="M52" i="1"/>
  <c r="L52" i="1"/>
  <c r="K52" i="1"/>
  <c r="J52" i="1"/>
  <c r="I52" i="1"/>
  <c r="G52" i="1"/>
  <c r="M51" i="1"/>
  <c r="K51" i="1"/>
  <c r="L51" i="1" s="1"/>
  <c r="I51" i="1"/>
  <c r="G51" i="1"/>
  <c r="J51" i="1" s="1"/>
  <c r="L50" i="1"/>
  <c r="K50" i="1"/>
  <c r="M50" i="1" s="1"/>
  <c r="N50" i="1" s="1"/>
  <c r="I50" i="1"/>
  <c r="G50" i="1"/>
  <c r="J50" i="1" s="1"/>
  <c r="K49" i="1"/>
  <c r="I49" i="1"/>
  <c r="J49" i="1" s="1"/>
  <c r="G49" i="1"/>
  <c r="N48" i="1"/>
  <c r="M48" i="1"/>
  <c r="L48" i="1"/>
  <c r="K48" i="1"/>
  <c r="J48" i="1"/>
  <c r="I48" i="1"/>
  <c r="G48" i="1"/>
  <c r="M47" i="1"/>
  <c r="K47" i="1"/>
  <c r="L47" i="1" s="1"/>
  <c r="I47" i="1"/>
  <c r="G47" i="1"/>
  <c r="J47" i="1" s="1"/>
  <c r="L46" i="1"/>
  <c r="K46" i="1"/>
  <c r="M46" i="1" s="1"/>
  <c r="N46" i="1" s="1"/>
  <c r="I46" i="1"/>
  <c r="G46" i="1"/>
  <c r="J46" i="1" s="1"/>
  <c r="K45" i="1"/>
  <c r="I45" i="1"/>
  <c r="J45" i="1" s="1"/>
  <c r="G45" i="1"/>
  <c r="L44" i="1"/>
  <c r="K44" i="1"/>
  <c r="M44" i="1" s="1"/>
  <c r="N44" i="1" s="1"/>
  <c r="J44" i="1"/>
  <c r="I44" i="1"/>
  <c r="G44" i="1"/>
  <c r="M43" i="1"/>
  <c r="K43" i="1"/>
  <c r="L43" i="1" s="1"/>
  <c r="I43" i="1"/>
  <c r="G43" i="1"/>
  <c r="J43" i="1" s="1"/>
  <c r="L42" i="1"/>
  <c r="K42" i="1"/>
  <c r="M42" i="1" s="1"/>
  <c r="N42" i="1" s="1"/>
  <c r="I42" i="1"/>
  <c r="G42" i="1"/>
  <c r="J42" i="1" s="1"/>
  <c r="K41" i="1"/>
  <c r="I41" i="1"/>
  <c r="G41" i="1"/>
  <c r="J41" i="1" s="1"/>
  <c r="L40" i="1"/>
  <c r="K40" i="1"/>
  <c r="M40" i="1" s="1"/>
  <c r="N40" i="1" s="1"/>
  <c r="J40" i="1"/>
  <c r="I40" i="1"/>
  <c r="G40" i="1"/>
  <c r="M39" i="1"/>
  <c r="K39" i="1"/>
  <c r="L39" i="1" s="1"/>
  <c r="I39" i="1"/>
  <c r="G39" i="1"/>
  <c r="J39" i="1" s="1"/>
  <c r="L38" i="1"/>
  <c r="K38" i="1"/>
  <c r="M38" i="1" s="1"/>
  <c r="N38" i="1" s="1"/>
  <c r="I38" i="1"/>
  <c r="G38" i="1"/>
  <c r="J38" i="1" s="1"/>
  <c r="K37" i="1"/>
  <c r="I37" i="1"/>
  <c r="G37" i="1"/>
  <c r="J37" i="1" s="1"/>
  <c r="L36" i="1"/>
  <c r="K36" i="1"/>
  <c r="M36" i="1" s="1"/>
  <c r="N36" i="1" s="1"/>
  <c r="J36" i="1"/>
  <c r="I36" i="1"/>
  <c r="G36" i="1"/>
  <c r="M35" i="1"/>
  <c r="K35" i="1"/>
  <c r="L35" i="1" s="1"/>
  <c r="I35" i="1"/>
  <c r="G35" i="1"/>
  <c r="J35" i="1" s="1"/>
  <c r="L34" i="1"/>
  <c r="K34" i="1"/>
  <c r="M34" i="1" s="1"/>
  <c r="N34" i="1" s="1"/>
  <c r="I34" i="1"/>
  <c r="G34" i="1"/>
  <c r="J34" i="1" s="1"/>
  <c r="K33" i="1"/>
  <c r="I33" i="1"/>
  <c r="J33" i="1" s="1"/>
  <c r="G33" i="1"/>
  <c r="N32" i="1"/>
  <c r="M32" i="1"/>
  <c r="L32" i="1"/>
  <c r="K32" i="1"/>
  <c r="J32" i="1"/>
  <c r="I32" i="1"/>
  <c r="G32" i="1"/>
  <c r="M31" i="1"/>
  <c r="K31" i="1"/>
  <c r="L31" i="1" s="1"/>
  <c r="I31" i="1"/>
  <c r="G31" i="1"/>
  <c r="J31" i="1" s="1"/>
  <c r="L30" i="1"/>
  <c r="K30" i="1"/>
  <c r="M30" i="1" s="1"/>
  <c r="N30" i="1" s="1"/>
  <c r="I30" i="1"/>
  <c r="G30" i="1"/>
  <c r="J30" i="1" s="1"/>
  <c r="K29" i="1"/>
  <c r="I29" i="1"/>
  <c r="J29" i="1" s="1"/>
  <c r="G29" i="1"/>
  <c r="N28" i="1"/>
  <c r="M28" i="1"/>
  <c r="L28" i="1"/>
  <c r="K28" i="1"/>
  <c r="J28" i="1"/>
  <c r="I28" i="1"/>
  <c r="G28" i="1"/>
  <c r="M27" i="1"/>
  <c r="K27" i="1"/>
  <c r="L27" i="1" s="1"/>
  <c r="I27" i="1"/>
  <c r="G27" i="1"/>
  <c r="J27" i="1" s="1"/>
  <c r="L26" i="1"/>
  <c r="K26" i="1"/>
  <c r="M26" i="1" s="1"/>
  <c r="N26" i="1" s="1"/>
  <c r="I26" i="1"/>
  <c r="G26" i="1"/>
  <c r="J26" i="1" s="1"/>
  <c r="K25" i="1"/>
  <c r="I25" i="1"/>
  <c r="J25" i="1" s="1"/>
  <c r="G25" i="1"/>
  <c r="N24" i="1"/>
  <c r="M24" i="1"/>
  <c r="L24" i="1"/>
  <c r="K24" i="1"/>
  <c r="J24" i="1"/>
  <c r="I24" i="1"/>
  <c r="G24" i="1"/>
  <c r="M23" i="1"/>
  <c r="K23" i="1"/>
  <c r="L23" i="1" s="1"/>
  <c r="I23" i="1"/>
  <c r="G23" i="1"/>
  <c r="J23" i="1" s="1"/>
  <c r="L22" i="1"/>
  <c r="K22" i="1"/>
  <c r="M22" i="1" s="1"/>
  <c r="N22" i="1" s="1"/>
  <c r="I22" i="1"/>
  <c r="G22" i="1"/>
  <c r="J22" i="1" s="1"/>
  <c r="K21" i="1"/>
  <c r="I21" i="1"/>
  <c r="J21" i="1" s="1"/>
  <c r="G21" i="1"/>
  <c r="J65" i="1" l="1"/>
  <c r="N61" i="1"/>
  <c r="N64" i="1"/>
  <c r="L21" i="1"/>
  <c r="N23" i="1"/>
  <c r="L25" i="1"/>
  <c r="N25" i="1" s="1"/>
  <c r="N27" i="1"/>
  <c r="L29" i="1"/>
  <c r="N31" i="1"/>
  <c r="L33" i="1"/>
  <c r="N35" i="1"/>
  <c r="L37" i="1"/>
  <c r="N39" i="1"/>
  <c r="L41" i="1"/>
  <c r="N43" i="1"/>
  <c r="L45" i="1"/>
  <c r="N47" i="1"/>
  <c r="L49" i="1"/>
  <c r="N51" i="1"/>
  <c r="L53" i="1"/>
  <c r="N55" i="1"/>
  <c r="L57" i="1"/>
  <c r="N59" i="1"/>
  <c r="L61" i="1"/>
  <c r="N63" i="1"/>
  <c r="L65" i="1"/>
  <c r="M25" i="1"/>
  <c r="M29" i="1"/>
  <c r="N29" i="1" s="1"/>
  <c r="M33" i="1"/>
  <c r="N33" i="1" s="1"/>
  <c r="M37" i="1"/>
  <c r="N37" i="1" s="1"/>
  <c r="M41" i="1"/>
  <c r="N41" i="1" s="1"/>
  <c r="M45" i="1"/>
  <c r="N45" i="1" s="1"/>
  <c r="M49" i="1"/>
  <c r="N49" i="1" s="1"/>
  <c r="M53" i="1"/>
  <c r="N53" i="1" s="1"/>
  <c r="M57" i="1"/>
  <c r="M61" i="1"/>
  <c r="L64" i="1"/>
  <c r="M65" i="1"/>
  <c r="N65" i="1" s="1"/>
  <c r="M21" i="1"/>
  <c r="N21" i="1" s="1"/>
  <c r="G20" i="1"/>
  <c r="I20" i="1"/>
  <c r="K20" i="1"/>
  <c r="L20" i="1" s="1"/>
  <c r="N57" i="1" l="1"/>
  <c r="J20" i="1"/>
  <c r="M20" i="1"/>
  <c r="N20" i="1" s="1"/>
  <c r="N70" i="1"/>
  <c r="N67" i="1" l="1"/>
  <c r="N68" i="1" l="1"/>
  <c r="N71" i="1" l="1"/>
  <c r="N72" i="1" l="1"/>
  <c r="N66" i="1"/>
  <c r="N69" i="1" l="1"/>
  <c r="N73" i="1"/>
  <c r="N74" i="1" s="1"/>
  <c r="N75" i="1" l="1"/>
</calcChain>
</file>

<file path=xl/comments1.xml><?xml version="1.0" encoding="utf-8"?>
<comments xmlns="http://schemas.openxmlformats.org/spreadsheetml/2006/main">
  <authors>
    <author>MARIO CASTILLO</author>
  </authors>
  <commentList>
    <comment ref="G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G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<sst xmlns="http://schemas.openxmlformats.org/spreadsheetml/2006/main" count="133" uniqueCount="87">
  <si>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</si>
  <si>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</si>
  <si>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</si>
  <si>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</si>
  <si>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</si>
  <si>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</si>
  <si>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</si>
  <si>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</si>
  <si>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</si>
  <si>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</si>
  <si>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</si>
  <si>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</si>
  <si>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</si>
  <si>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</si>
  <si>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</si>
  <si>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</si>
  <si>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</si>
  <si>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</si>
  <si>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</si>
  <si>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</si>
  <si>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</si>
  <si>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</si>
  <si>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</si>
  <si>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</si>
  <si>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</si>
  <si>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</si>
  <si>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</si>
  <si>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</si>
  <si>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</si>
  <si>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</si>
  <si>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</si>
  <si>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</si>
  <si>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</si>
  <si>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</si>
  <si>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</si>
  <si>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PÁGINA 1 DE 1</t>
  </si>
  <si>
    <r>
      <rPr>
        <b/>
        <sz val="10"/>
        <color theme="1"/>
        <rFont val="Arial"/>
        <family val="2"/>
      </rPr>
      <t>NOTA 1:</t>
    </r>
    <r>
      <rPr>
        <sz val="10"/>
        <color theme="1"/>
        <rFont val="Arial"/>
        <family val="2"/>
      </rPr>
      <t xml:space="preserve"> Señor cotizante tenga en cuenta que es su obligación conocer y aplicar el tipo de tributo de acuerdo al bien y/o servicio a ofertar.
</t>
    </r>
    <r>
      <rPr>
        <b/>
        <sz val="10"/>
        <color theme="1"/>
        <rFont val="Arial"/>
        <family val="2"/>
      </rPr>
      <t>NOTA 2:</t>
    </r>
    <r>
      <rPr>
        <sz val="10"/>
        <color theme="1"/>
        <rFont val="Arial"/>
        <family val="2"/>
      </rPr>
      <t xml:space="preserve"> Señor cotizante recuerde que este formato se encuentra formulado y no admite valores con decimales en los precios unitarios.
</t>
    </r>
    <r>
      <rPr>
        <b/>
        <sz val="10"/>
        <color theme="1"/>
        <rFont val="Arial"/>
        <family val="2"/>
      </rPr>
      <t>NOTA 3:</t>
    </r>
    <r>
      <rPr>
        <sz val="10"/>
        <color theme="1"/>
        <rFont val="Arial"/>
        <family val="2"/>
      </rPr>
      <t xml:space="preserve"> Tenga en cuenta el “Art. 477” del estatuto tributario, donde se presenta la aclaración de bienes exentos. 
</t>
    </r>
    <r>
      <rPr>
        <b/>
        <sz val="10"/>
        <color theme="1"/>
        <rFont val="Arial"/>
        <family val="2"/>
      </rPr>
      <t>NOTA 4:</t>
    </r>
    <r>
      <rPr>
        <sz val="10"/>
        <color theme="1"/>
        <rFont val="Arial"/>
        <family val="2"/>
      </rPr>
      <t xml:space="preserve"> Tenga en cuenta el “Art. 476” del estatuto tributario,  donde se presenta la aclaración de servicios excluidos.                                                                  
</t>
    </r>
    <r>
      <rPr>
        <b/>
        <sz val="10"/>
        <color theme="1"/>
        <rFont val="Arial"/>
        <family val="2"/>
      </rPr>
      <t>NOTA 5</t>
    </r>
    <r>
      <rPr>
        <sz val="10"/>
        <color theme="1"/>
        <rFont val="Arial"/>
        <family val="2"/>
      </rPr>
      <t>: Tenga en cuenta  que lo dispuesto en los artículos 426, 512-1,</t>
    </r>
    <r>
      <rPr>
        <b/>
        <sz val="10"/>
        <color theme="1"/>
        <rFont val="Arial"/>
        <family val="2"/>
      </rPr>
      <t xml:space="preserve"> HASTA</t>
    </r>
    <r>
      <rPr>
        <sz val="10"/>
        <color theme="1"/>
        <rFont val="Arial"/>
        <family val="2"/>
      </rPr>
      <t xml:space="preserve"> 512-13 del Estatuto tributario y normas concordantes. los cuales hacen referencia</t>
    </r>
    <r>
      <rPr>
        <b/>
        <sz val="10"/>
        <color theme="1"/>
        <rFont val="Arial"/>
        <family val="2"/>
      </rPr>
      <t xml:space="preserve"> IMPUESTO NACIONAL AL CONSUMO</t>
    </r>
    <r>
      <rPr>
        <sz val="10"/>
        <color theme="1"/>
        <rFont val="Arial"/>
        <family val="2"/>
      </rPr>
      <t xml:space="preserve"> para Personas Naturales y Persona Juridicas.                                                                                                                                                                                                                                                                                                                                                                                                                                                                                  
</t>
    </r>
    <r>
      <rPr>
        <b/>
        <sz val="10"/>
        <color theme="1"/>
        <rFont val="Arial"/>
        <family val="2"/>
      </rPr>
      <t>NOTA 6:</t>
    </r>
    <r>
      <rPr>
        <sz val="10"/>
        <color theme="1"/>
        <rFont val="Arial"/>
        <family val="2"/>
      </rPr>
      <t>Cuando los bienes y/o servicios cotizados se encuentren ofertados con una tarifa diferencial de impuestos (impuesto valor agregado-</t>
    </r>
    <r>
      <rPr>
        <b/>
        <sz val="10"/>
        <color theme="1"/>
        <rFont val="Arial"/>
        <family val="2"/>
      </rPr>
      <t xml:space="preserve"> IVA</t>
    </r>
    <r>
      <rPr>
        <sz val="10"/>
        <color theme="1"/>
        <rFont val="Arial"/>
        <family val="2"/>
      </rPr>
      <t xml:space="preserve"> o impuesto nacional al consumo-</t>
    </r>
    <r>
      <rPr>
        <b/>
        <sz val="10"/>
        <color theme="1"/>
        <rFont val="Arial"/>
        <family val="2"/>
      </rPr>
      <t xml:space="preserve"> IMPOCONSUMO</t>
    </r>
    <r>
      <rPr>
        <sz val="10"/>
        <color theme="1"/>
        <rFont val="Arial"/>
        <family val="2"/>
      </rPr>
      <t xml:space="preserve">,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NOTA 7:</t>
    </r>
    <r>
      <rPr>
        <sz val="10"/>
        <color theme="1"/>
        <rFont val="Arial"/>
        <family val="2"/>
      </rPr>
      <t xml:space="preserve"> La validez de la cotización no podrá ser Inferior 30 días.
</t>
    </r>
    <r>
      <rPr>
        <b/>
        <sz val="10"/>
        <color theme="1"/>
        <rFont val="Arial"/>
        <family val="2"/>
      </rPr>
      <t>NOTA 8:</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9:</t>
    </r>
    <r>
      <rPr>
        <sz val="10"/>
        <color theme="1"/>
        <rFont val="Arial"/>
        <family val="2"/>
      </rPr>
      <t xml:space="preserve"> Verifique el término de ejecución establecido en los términos de la invitación cuantía inferior a 100 SMMLV.
</t>
    </r>
    <r>
      <rPr>
        <b/>
        <sz val="10"/>
        <color theme="1"/>
        <rFont val="Arial"/>
        <family val="2"/>
      </rPr>
      <t xml:space="preserve">NOTA 10: </t>
    </r>
    <r>
      <rPr>
        <sz val="10"/>
        <color theme="1"/>
        <rFont val="Arial"/>
        <family val="2"/>
      </rPr>
      <t>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justificacion</t>
    </r>
    <r>
      <rPr>
        <b/>
        <sz val="10"/>
        <color theme="1"/>
        <rFont val="Arial"/>
        <family val="2"/>
      </rPr>
      <t xml:space="preserve"> (ABSr132)</t>
    </r>
    <r>
      <rPr>
        <sz val="10"/>
        <color theme="1"/>
        <rFont val="Arial"/>
        <family val="2"/>
      </rPr>
      <t xml:space="preserve"> Formato publicado por la entidad, sera causal de </t>
    </r>
    <r>
      <rPr>
        <b/>
        <sz val="10"/>
        <color theme="1"/>
        <rFont val="Arial"/>
        <family val="2"/>
      </rPr>
      <t xml:space="preserve"> INCUMPLIMIENTO.</t>
    </r>
    <r>
      <rPr>
        <sz val="10"/>
        <color theme="1"/>
        <rFont val="Arial"/>
        <family val="2"/>
      </rPr>
      <t xml:space="preserve">
</t>
    </r>
    <r>
      <rPr>
        <b/>
        <sz val="10"/>
        <color theme="1"/>
        <rFont val="Arial"/>
        <family val="2"/>
      </rPr>
      <t>NOTA 11</t>
    </r>
    <r>
      <rPr>
        <sz val="10"/>
        <color theme="1"/>
        <rFont val="Arial"/>
        <family val="2"/>
      </rPr>
      <t xml:space="preserve">:Si el numero de ofertas supera las 5 cotizaciones, el porcentaje será calculado durante la evaluación de la misma y solo se analizaran aquellas justificaciones de las ofertas que estén por debajo de dicho porcentaje.
</t>
    </r>
    <r>
      <rPr>
        <b/>
        <sz val="10"/>
        <color theme="1"/>
        <rFont val="Arial"/>
        <family val="2"/>
      </rPr>
      <t xml:space="preserve">NOTA 12: </t>
    </r>
    <r>
      <rPr>
        <sz val="10"/>
        <color theme="1"/>
        <rFont val="Arial"/>
        <family val="2"/>
      </rPr>
      <t>Señor cotizante recuerde revisar los términos de la invitación cuantía inferior a 100 SMMLV en su totalidad y tener en cuenta todas las condiciones establecidas para la presentación de la oferta.</t>
    </r>
  </si>
  <si>
    <t>32.1</t>
  </si>
  <si>
    <t>32.1- 41.3</t>
  </si>
  <si>
    <t>ANEXO 3. OFERTA ECONÓMICA</t>
  </si>
  <si>
    <t>UNIDAD</t>
  </si>
  <si>
    <t>Sistema NAS de 8 discos  UPC :     Procesador de  5.00 GHz. de 8 nucleos - Arquitectura de CPU: x86 de 64 bits - Procesadores gráficos: Gráficos Intel® UHD 630 - Memoria del sistema:SODIMM DDR4 de minimo 16 GB (2 de 8 GB) - Memoria máxima:64 GB (2 de 32 GB) -  Ranura de memoria:     2 x SODIMM DDR4 - Memoria flash:minimo de 5 GB (protección de sistema operativo de arranque dual) - Bahía de unidad:8 SATA de 3,5 pulgadas 6 Gb/s, 3 Gb/s - Compatibilidad de unidades:Bahías de 3,5 pulgadas: Unidades de disco duro SATA de 3,5 pulgadas Unidades de disco duro SATA de 2,5 pulgadas Unidades de estado sólido SATA de 2,5 pulgadas - Puerto Ethernet Gigabit (RJ45):     2 - Puerto Ethernet de 10 Gigabits: 1 x 10GBASE-T (10G/5G/2.5G/1G/100M) - puerto rayo: 2 (Thunderbolt™ 3) - Puerto USB 3.2 Gen 2 (10 Gbps):2 USB tipo C 3.2 Gen 2 10 Gbps 2 USB tipo A 3.2 Gen 2 10 Gbps - Salida HDMI:1, HDMI 2.0 (hasta 3840 x 2160 a 60 Hz) - Unidad de fuente de alimentación: 250W, 100-240V - Ranura de seguridad Kensington  </t>
  </si>
  <si>
    <t>DISCOS DUROS  compatibles con el item 1 Capacidad: 6 TB - Tecnología de almacenamiento: HDD -Caché de datos: 64 MB - Interfaces: SATA III (3) - Aplicaciones: DVR, NVR  </t>
  </si>
  <si>
    <t>Cable Thunderbolt 3- de 2mts transefencia de datos 50Gbps  transferencia de datos 50Gbps 4K @ 60Hz - Conector de entrada y salida: USB Tipo C</t>
  </si>
  <si>
    <t>CABLE TIPO A a tipo C  Velocidades de transferencia de datos en ráfagas de hasta 10 Gbps - Conector de entrada: USB Tipo A - Conector de salida: USB Tipo C</t>
  </si>
  <si>
    <t>CÁMARAS DE TRANSMISIÓN Formatos de grabación: mp4 - Soporte de grabación: SDXC / SDHC / SD (2 ranuras)  Grabación en dos ranuras Relay recording (grabación ininterrumpida) - Tipo de sensor: CMOS tipo 1/2,3 - Píxeles totales: Aprox. 21,14 MP - Zoom óptico: 20x - Zoom digital: 400x - UHD 4K FullHD/HD - Abertura máxima: f/1,8 - f/2,8 - Tipo de abertura: Diafragma circular de 8 hojas - Estabilizador de imagen - Procesador de imagen: DIGIC DV 6 - Tecnología de Detección de la Cara: si - Tamaño de la pantalla: 3" (7,5 cm), 100 % de visión - tactil - Micrófono incorporado: Micrófono condensador estéreo electret - Formato de audio: AAC de 16 bits y 2 canales - HDMI:Sí (mini conector HDMI: v1.3, solo salida) - Auriculares: Sí (miniclavija estéreo de 3,5 mm) - Micrófono. Sí (miniclavija estéreo de 3,5 mm) - USB: Sí (Mini-B, USB 2.0 Hi-Speed)  - incluye cable de corriente directa.</t>
  </si>
  <si>
    <t>Cable HDMI a mini HDMI minimo de 5 metros  Conector: HDMI - Conector: HDMI mini - Longitud minima: 5mts </t>
  </si>
  <si>
    <t>MICRÓFONOS DE SOLAPA  Sonido de alta calidad con procesamiento de audio digital - Modo de configuración automática de canales NFC - Modo de ganancia automática para evitar la distorsión del micrófono - Pantalla OLED de alta visibilidad para uso en interiores / exteriores - Respuesta de frecuencia:23 Hz a 18 kHz (típico) (modelos UC, U, CE, LA, CN, E, KR) 40 Hz a 15 kHz (típico) (modelo J) - Conector de salida de audio: Mini conector de bloqueo de 3 polos de 3,5 mm de diámetro, conexión externa - Nivel de salida de audio:–60 dBV (mini conector de bloqueo de 3 polos de 3,5 mm de diámetro, salida analógica, nivel de salida de audio de 0 dB) –20 dBFS (conexión externa, salida digital, nivel de salida de audio de 0 dB)–50 dBFS (conexión externa, salida analógica, nivel de salida de audio de 0 dB) - Rango de ajuste de salida de audio analógica:-12 dB - +12 dB (paso de 3 dB) - Conector de salida de auriculares: Mini conector de 3,5 mm de diámetro - Rango de ajuste del atenuador de audio: 0 dB a 27 dB (en pasos de 3 dB) - Requerimientos de alimentación:3,0 V CC (dos baterías alcalinas LR6/AA) 5,0 V CC (provisto del conector USB tipo C) -</t>
  </si>
  <si>
    <t>Baterías De Litio 18650 - Paquete X3 baterias compatible con estabilizador Zhiyun crane 2 con el que cuenta la oficina de asesora de comunicaciones de placas 67377 Tamaño de la pila: 18650 - Unidades por pack: 3 - Voltaje nominal: 3.7V - Capacidad de la pila: 2600 mAh - Es recargable: Sí - compatible con estabilizador Zhiyun crane 2 con el que cuenta la oficina de asesora de comunicaciones de placas 67377</t>
  </si>
  <si>
    <t>MEMORIA SD 64GB de 170mb/s compatibles con el item 15 y 16   64GB de almacenamiento - UHS-I / V30 / U3 / Clase 10 - Velocidad máxima de lectura: 200 MB / s - Velocidad máxima de escritura: 90 MB / s</t>
  </si>
  <si>
    <t>PILAS AAA recargables con cargador Pack x4 Baterías AA (x4) de alta duración 2550mAh. - Incluye 4 luz led, indicando la carga de cada batería individualmente. - Cargador compatible con baterías AA y AAA. -  ideal para dispositivos electrónicos como cámaras digitales, flash speedlight, luces led.</t>
  </si>
  <si>
    <t>Sistema de Teleprompter Pantalla de alta definición. - Compatible con celular Smartphone o cámaras. - Admite disparos horizontales y verticales. - Control Remoto Bluetooth. - Compatible con cámaras cuyo lente tenga rosca frontal de 58mm, 67mm, 72mm, 77mm o 82mm. - Soporte de carga de la zapata fría superior: 1100g - Material: ABS + Vidrio - Medidas: 16,9/ 14,9 / 9,8 cm. -orificio del tornillo para trípodes o luces: 0.635 cm.</t>
  </si>
  <si>
    <t>Switcher HDMI de transmisión en vivo de 4 canales Switcher HDMI de transmisión en vivo de 4 canales - Mezclador de audio digital de 2 canales por fuente - Botón de grabación, vista previa de canales múltiples - Controla hasta cuatro cámaras BMPCC 6K / 4K - Estado de registro, transmisión y registro en vivo - Salida HDMI, control Ethernet  - Reproductor multimedia, soporte de entrada de computadora - Generadores de colores y patrones - Transición DVE, Chroma Key / Luma Key- Transmite video hasta 1080p HD - Grabación USB simultánea - Vista múltiple de software con vistas previas de programas, gráficos, estado de grabación, estado en el aire, medidores de audio - Alimentación micrófono: Disponible en las conexiones de 3.5 mm. - Grabación directa: 1 puerto de expansión USB-C 3.1 de primera generación para grabar directamente archivos .mp4 (H.264) con audio ACC en el formato empleado por el mezclador. - Sistema de archivos: Compatible con sistemas ExFAT o HFS+  </t>
  </si>
  <si>
    <t>Lente 50mm F/1.8 stm lente compatible con cámara Canon 6d y 5d con los que cuenta la oficina asesora de comunicaciones con placas 67378 y 50833 de montura EF-EOS- Distancia focal de 50mm- Abertura máxima: f / 1.8. - Enfoque Automatico y Manual. - Abertura mínima: 22¹ - Nº de hojas del diafragma: 7 - </t>
  </si>
  <si>
    <t>Camara fotografica  * Sensor: CMOS de 35,9 x 24,0 mm - Píxeles efectivos:26,2 megapíxeles - Filtro de paso bajo -  *Sistema de formación de imagen secundaria TTL con detección por fase con el sensor AF dedicado - Sistema AF/Puntos AF: Mediante visor óptico:45 puntos AF tipo cruz (45 puntos AF tipo cruz f/5.6, hasta 27 puntos f/8 (9 tipo cruz)3, punto central de tipo cruz doble f/2.8 y f/5.6 sensible a -3 V) *El número de puntos AF tipo cruz disponibles variará en función del objetivo. *Mediante visión en directo en pantalla LCD: Máximo de 63 puntos AF (ubicaciones fijas en retícula de 9x7) mediante selección automática de la cámara4 - Modos AF:  Mediante visor óptico: 1. AF One Shot 2. AF AI Servo predictivo (algoritmo AI Servo II) 3. AF AI Focus Mediante visión en directo en pantalla LCD: 1. AF One Shot 2. AF Servo - Sensibilidad ISO:  *Fotos: Auto (100 - 40 000), 100 - 40 000 (en incrementos de 1/3 de paso o de 1 paso), ISO manual ampliable hasta L: 50, H1: 51200, H2: 1024007 Vídeos: Auto (100 - 25 600), 100 - 25 600 (en incrementos de 1/3 de paso o de 1 paso), ajustes de ISO automático/manual ampliables hasta H1: 51200. H2: 1024008 - Obturador Velocidad: 30-1/4000 s (en incrementos de 1/2 o 1/3 de punto), Bulb (toda la gama de velocidades de obturación. el rango disponible varía en función del modo de disparo) -  *Pantalla LCD Táctil TFT Clear View II de 7,7 cm (3,0") con formato 3:2 y ángulo variable, aprox. 1 040 000 píxeles - Tipo de imágenes: JPEG: buena, normal (compatible con Exif 2.30 [Exif Print]) / Regla de diseño para sistemas de archivos de cámara (2.0), RAW: RAW, M-RAW, S-RAW (14 bits, Canon RAW original, 2ª edición), *DPOF (Formato de orden de impresión digital) compatible con la versión 1.1 - Tipo de vídeo:  MP4: Vídeo: MPEG4 AVC / H.264 (vídeo: intra-frame H.264; audio: AAC; nivel de grabación regulable por el usuario) MOV: Motion JPEG (4K 29,97 / 25,00, solo vídeo time-lapse) ALL-I (FHD 29,97 / 25,00, solo vídeo time-lapse) - Baterías:Batería recargable de ion-litio LP-E6N (suministrada) -  Incorporado/fijo  - Montura del objetivo: EF -</t>
  </si>
  <si>
    <t>Cámara fotografica 4k con lente kit Sensor CMOS APS¿C de 24,1 MP -Pantalla táctil de ángulo variable de 3,0″ y 1,04 m de punto - Video UHD 4K24p, compatibilidad con video vertical - AF de detección de fase de tipo cruzado de 45 puntos - Dual Pixel CMOS AF con detección de ojos - ISO 100-25600, disparo de hasta 7 fps - Wi-Fi y Bluetooth incorporados - Sensor AE de 220 000 píxeles - Lente EF-S 18-55 mm f/4-5.6 IS STM -   </t>
  </si>
  <si>
    <t>Trípode Cabeza Fluida con Soporte para Celular tripode Material: aluminio - Peso: 1845g - Capacidad de carga: 5 kg. - Trípode tornillo de montaje:. u1/4 y u3/8 - Altura plegado: 50cm - Altura máxima de trabajo: 172cm - Diámetro máximo: 26mm - Incluye Estuche y Soporte para Celular</t>
  </si>
  <si>
    <t>Computador portatil de 14 pulgadas computador del mismo sistema operativo del IMAC macOS ventura 13.4.1, 27 pulgadas, procesador 3,4 GHz Intel Core i5 de cuatro nucleos, Gráficos Radeon Pro 570 4 GB, memoria de 16 GB 2400MHz DDR4, disco de arranque Macintosh HD, Número de serie C02XN0HRJ1GG con el que cuenta la oficina asesora de comunicaciones con placas 61159,  - puertos thunderbolt 4 (3) - entrada para audifonos - lector SDXC - HDMI - desbloqueo por touch ID - procesador con caracteristicas: CPU de 12 núcleos ,  GPU de hasta 38 núcleos ,minimo 32 GB de memoria unificada RAM  , 400 GB/s de ancho de banda de memoria - pantalla XDR de 14 pulgadas - minimo 1TB SSD</t>
  </si>
  <si>
    <t>Computador portatil de 14 pulgadas computador del mismo sistema operativo del IMAC macOS ventura 13.4.1, 27 pulgadas, procesador 3,4 GHz Intel Core i5 de cuatro nucleos, Gráficos Radeon Pro 570 4 GB, memoria de 16 GB 2400MHz DDR4, disco de arranque Macintosh HD, Número de serie C02XN0HRJ1GG  con el que cuenta la oficina asesora de comunicaciones con placas 61159 - procesador con caracteristicas: CPU de 10 núcleos , GPU de 16 núcleos ,  16 GB de memoria unificada RAM- Touch ID - 2 puertos thunderbolt  - entrada para audifonos- pantalla de 13 pulgadas -   512GB SSD</t>
  </si>
  <si>
    <t>Mouse tipo trackpad compatible con el item 18 y 19 Mouse tipo trackpad compatible con el item 18 y 19 - conexión porBluetooth - batería interna recargable - dimensiones : 0.19–0.43 inch (0.49–1.09 cm) 6.30 inches (16.0 cm) 4.52 inches (11.49 cm) </t>
  </si>
  <si>
    <t>soporte para computador portatil compatible con el item 18 y 19 -  ajustes: Material: Aluminio y goma de silicona  Protectores de goma en la base y en la superficie de contacto Diseño desmontable Compatibilidad: Dispositivos entre 10 pulagas  y 17 pulgadas</t>
  </si>
  <si>
    <t>Adaptador tipo USB-C con 3 puertos: HDMI/USB/USB-C -  compatible con item 18 y 19</t>
  </si>
  <si>
    <t>Hub Multipuerto QDOS tipo C compatible con el item 18 y 19  conector multipuerto compatible con el item 18 y 19       - 3 x USB 3.1 (transferencia de alta velocidad de 10 Gb/s)  - 1 x USB-C (PD 3.1, máx. 100 W)  - 1 x HDMI (pantalla 4K)  - 1 conector de audio (3,5 m)  - 1 lector de tarjetas SD (480 Mbps)  - 1 lector de tarjetas Micro SD (TF) (480 Mbps)</t>
  </si>
  <si>
    <t>Adaptador de Thunderbolt a Gigabit Ethernet compatible con el item 18 y 19 Adaptador  Thunderbolt (tipoc)  a Gigabit Ethernet compatible con el item 18 y 19</t>
  </si>
  <si>
    <t>Teclado Mecánico Bluetooth compatible con el item 18 y 19</t>
  </si>
  <si>
    <t>Monitor Profesional para fotografía y video de 27" compatible con el item 18 y 19 pantalla monitor profesional Especificaciones:  - Tamaño: 27" - Panel: IPS - Profundidad de color: 8 bits - Brillo:  250cd/m2 (Típ.) - Relación de aspecto: 16:09 - Resolución: 2560 x 1440 - Tiempo de respuesta: 5ms (GTG) - Tasa de refresco: 60Hz -Conectividad: 1x HDMI 2.0 - 1x DisplayPort 1.4 - 1x USB-C - Wall mount: Sí (100x100) - Dimensiones: Ancho: 61.4 cm Alto: 42.85 cm Profundidad: 23.07 cm - Peso: 5.7 kg - Tecnología: AQCOLOR HDR10 - Altavoces: 2x 2W - Caracteristicas especiales: Ajuste Altura - Ajuste Inclinación - Pivot</t>
  </si>
  <si>
    <t>Trípode profesional de fotografía ultraliviano Altura maxima: 183 cm tripode profesional con caracteristicas - Especificaciones -Peso: 3,5 kilogramos - Accesorio Superior: Tornillo de 1/4 ″ - Secciones De Pierna: 3- Altura Mínima: 90 cm - Altura Máxima (Con La Columna Central Hacia Abajo): 153 cm - Altura Máxima: 183 cm - Diámetro Base: 60 mm - Longitud Cerrada: 74 cm -Nivel De Burbuja (No.): 4 - Peso De La Carga Útil De Seguridad: 8 kilogramos - Bolsa De Transporte Incluida: ninguna - Columna Central: rápido - Diámetro Del Disco Superior: 60 mm - Enlace Fácil: si - Control De Fricción: si - Inclinación Frontal: -30 ° / + 90 ° - Tipo De Cabeza: Cabeza de 3 vías - Bloqueo De Panorámica Independiente: si - Bloqueo De Inclinación Independiente: si - Inclinación Lateral: -30 ° / + 90 °- Tipo De Pierna: Soltero - Ángulos De Pierna: 25 °, 46 °, 66 °, 88 ° - Tipo De Bloqueo De Pierna: Flip Lock - Diámetro Del Tubo De Las Patas: 30, 26, 22,5 mm - Material: Aluminio -  Pan Arrastre: NINGUNA - Rotación Panorámica: 360 °- Tipo De Plato: 200PL-14 - Liberación Rápida: si</t>
  </si>
  <si>
    <t>Monitor portable HDMI  Tamaño de pantalla 15.6 Pulgadas -  Resolución Máxima de Pantalla: 1920 x 1080 Pixels - conexión HDMI - pantalla portatil - Velocidad de actualización    60 Hz</t>
  </si>
  <si>
    <t>Estabilizador de Camara para Fotografia y Video  estabilizador manual de cámara con agarre ergonomico - Montura tornillo 1/4" Universal - Triple zapata superior para mayor versatilidad</t>
  </si>
  <si>
    <t>LUZ LED luz led Panel de color variable de minimo 2500 a 9000 K - Adaptador de zapata universal con entrada de 1/4"-20 - Permite atenuación de la luz - Batería incorporada de 5000 mAh - Entrada de alimentación USB tipo C - Difusor Incluido - tono de luz y su intensidad. De 0 a 100% y de minimo 2500k a 9000k. -Bombillos: 100 LEDs de luz fría blanca, 100 LEDs de luz cálida blanca -Potencia: 8W</t>
  </si>
  <si>
    <t>Micrófono Inalámbrico Cámara y Celular compatible con el item 15 y 16 Micrófono Omni Lavalier - Cables de 3,5 mm para cámara y dispositivo móvil - Funciona hasta 11,5 horas con pilas AAA - Banda de frecuencia: 2.4GHz (2405-2478MHz) - Rango de frecuencias: 35Hz-14KHz±3dB - Señal/ruido: 84dB o más - Distorsión: 0.05% o menos (32Ω,1 KHz,65mW de salida) - Nivel de salida RF: 3mW - Nivel de salida de auriculares: 32Ω,65mW - Sensibilidad de recepción: -90dB +/- 3dB / 0dB=1V/Pa, 1kHz - Conector de entrada de audio: Mini-jack de 3,5 mm - Rango de operación: 60m (197ft) (sin obstáculo) - Requerimientos de energía: 3V DC (Dos baterías tipo AAA No incluidas) - Potencia de consumo: Transmisor: 3V/70mA - Recceptor¿3V/70mA </t>
  </si>
  <si>
    <t>Mezclador de audio  análogo de 10 entradas híbridas profesional Mezclador de audio  análogo de 10 entradas híbridas (XLR o PLUG TRS 1/4) • 2 Entradas estéreo de línea (PLUG TRS 1/4) • 1 Entrada y salida RCA (2 TRACK) • Ecualizador semiparamétrico de 3 bandas para canales 1 – 8 / ecualizador fijo de 4 bandas para canales 9 -16 • Filtro pasa altos para los primeros 10 canales • Compresor para los primeros 8 canales. • 4 auxiliares de envío • 4 auxiliares de retorno estereo • Salida de footswitch (interruptor de pie) • 4 subgrupos estereo • (100 efectos predeterminados) y función de TAP • Puerto USB de salida para grabación. • Inserto para los primeros 10 canales. • Entrada USB para micrófono wireless ULM-100</t>
  </si>
  <si>
    <t>Auriculares Tipo de transductor  Auriculares Tipo de transductor - Respuesta de frecuencia 5 Hz a 35 kHz. - Nivel de presión de sonido SPL 99 dB (1 mW / 500 Hz). - Potencia 100 mW. - Conector de audio 1/8 " / 3.5 mm. - Adaptador (incluido) 1/4 " / 6.35 mm. - Longitud 1.25 m / cable en espiral. 3 m / estirado. Peso 196 g.</t>
  </si>
  <si>
    <t>Sistema amplificador de auriculares profesional y multiuso Sistema amplificador de auriculares profesional y multiuso para aplicaciones de escenario y estudio. - 8 secciones de amplificador estéreo de alta potencia totalmente independientes en un espacio de rack. - 2 entradas estéreo principales para dos mezclas independientes, accesibles desde los 8 canales de salida. - 8 entradas directas independientes proporcionan hasta 8 mezclas estéreo individuales. - Control de nivel de salida y medidor de salida LED de 8 dígitos por canal. - interruptor mono/estéreo por canal  -  1 conector de auriculares TRS delantero y 1 trasero por canal. </t>
  </si>
  <si>
    <t>Audifonos de monitoreo cerrados audifonos Tipo: Cerrado Dinámico - Diámetro del Transductor: 40 mm - Respuesta en Frecuencia     15 - 20.000 Hz - Entrada de Potencia Máxima: 700 mW at 1 kHz - Sensibilidad: 96 dB - </t>
  </si>
  <si>
    <t>Micrófono dinámico hipercardioide para podcast Micrófono dinámico hipercardioide para podcast - Soporte/Boom Mount. -  Patrón polar: Hipercardioide. - Gama de frecuencias: 80 Hz a 16 kHz. - Impedancia: 600 Ohms. - Sensibilidad: -53 dBV/Pa a 1 kHz&lt;. - Conectores de salida (analógicos): 1 x XLR macho de 3 pines (en el micrófono). - Dimensiones: 2.05 x 5.72" / 5.21 x 14.53 cm. - Peso: 1.4 lb / 615 g. </t>
  </si>
  <si>
    <t>Micrófonos Inalámbricos profesionales (2 microfonos, un receptor) Kit de Micrófonos Inalámbricos (2 microfonos un receptor) - Receptor en banda UHF (640MHz – 690Mhz) - 100 bancos de frecuencia ajustable - Receptor y microfono con pantalla LCD - Dos mandos de mano alimentadas por baterías AA - Alcance máximo hasta 60 m - Micrófono: Tipo: De mano. - Patrón Polar: Cardioide. - Salidas. 1 x Salida plug 1/4". 2 x Salida XLR. - Alimentación: Adaptador de Corriente 100V – 240V AC - Respuesta en frecuencia: 40Hz – 15 Khz.</t>
  </si>
  <si>
    <t>Micrófono de Solapa compatibles con celulares android microfono de solapa - Compatible con celulares, DSLR, PC, videocámaras, grabadoras - Tecnología de transmisión de 2,4 GHz. - Incluye estuche de carga inalámbrico. - Tres conectores intercambiables para el receptor  - Micrófono omnidireccional - Una carga completa provee aprox. 4,5horas (TX) / 8horas (RX) de uso. - Respuesta de frecuencia: 20Hz-20KHz (±3dB) - Distorsión: ¿0.1% - Tasas de muestreo: 48kHz - Profundidad de bits: 16 bits - Relación señal-ruido: 75db o más - Sensibilidad: -42dB±3dB (1dB=1V/Pa@1kHz) - Distancia de funcionamiento: 20 m (sin obstáculos) - Puerto de carga (del estuche de carga): USB tipo C - Capacidad de la batería: - Estuche de carga: 1000mA - TX:100mA - RX: 100mA </t>
  </si>
  <si>
    <t>Filtro Anti Pop con Brazo Flexible  filtro anti pop diseñado para proteger los micrófonos del ruido respiratorio y efectos pop - Dotada de un brazo flexible, con malla de nilón flexible y ajustable con tornillo de enganche universal para bases de micrófono rectos. - PESO: 1 kg -DIMENSIONES: 4 × 21 × 38 cm</t>
  </si>
  <si>
    <t>Soporte para Micrófono condensador araña compatible con el microfono shure phantone sm27 con placas 50848 y shure phantone pg 27 de placas 50847. Soporte para micrófonos de dirección lateral - para microfonos de condensador- tipo: araña</t>
  </si>
  <si>
    <t>Torre de computador profesional para emisora torre computador profesional para emisora con procesador con Cantidad de núcleos: 16  Frecuencia básica del procesador: 3.80 GHz Frecuencia turbo máxima: 5.10 GHz  - Tarjeta Gráfica de 2GB DDR3 -  Disco duro: minimo 1 TB - Ram: minimo 32GB -  1 x USB3.0 + 2 x USB2.0 + HD Audio - Fuente de poder real de 350W - 1 PCI Express 4.0/3.0 x16, 2 PCI Express 3.0 x1 - Opciones de salida gráficos: VGA, DisplayPort, HDMI - 7.1 CH HD Audio (Realtek ALC897 Audio Codec) - 4 SATA3 (6 Gb/s) - 4 USB 3.2 (2 Frontales, 2 Traseros) -</t>
  </si>
  <si>
    <t>Monitor de 34" UltraWide IPS Full HD compatible con el item 42 pantalla curva para pc compatible con el item 42 - Tamaño (pulgadas)    34" - Resolución    2560 x 1080 (WFHD) - Ratio de Aspecto    21:9 - Tecnología Retroiluminación    LED - Tipo de panel    IPS - Tamaño (cm)    86,6 cm - Gamut de Color (Típ.)    sRGB 95% (CIE1931) - Brillo (Típ.) 250nits - HDR 10    SÍ -  HDMI    SÍ (x2) - HDMI (Resolución Máx.)    75Hz -  Salida para Auriculares    SÍ - Tipo de Alimentación    Alimentación Externa (Adaptador a Red) -Dimensiones [sin peana] (Ancho x Alto x Prof.) (mm)    816,7 x 364,9 x 65,3 mm - </t>
  </si>
  <si>
    <t>Combo Teclado Y Mouse Inalámbrico compatible con el item 42</t>
  </si>
  <si>
    <t>Computador Portátil de 14" Pulgadas - RAM 16GB - Disco SSD 512 GB – Negro computador portatil Inicio de sesión rápido con huella digital - Procesador  5625U o superior Mobile Processor (6-core/12-thread, 16MB cache minimo, up to 4.3 GHz max boost) - Gráficos pantalla de  14,0 pulgadas, 2.8K (2880 x 1800) OLED 16:10 aspect ratio, 0.2ms response time, 90Hz refresh rate, 600nits HDR peak brightness, DCI-P3: 100 %, 1,000,000:1, VESA CERTIFIED Display HDR True Black 600, 1.07 billion colors, Validado por Pantone, Glossy display, SGS Eye Care Display, (Screen-to-body ratio)90%  Memoria Memoria LPDDR4X de 16 GB en panel *Supports dual-channel memory. - Almacenamiento SSD de minimo 512 GB M.2 NVMe™ PCIe® 3.0. - Puertos E/S 1x USB 3.2 Gen 2 Tipo A 2x USB 3.2 Gen 2 Tipo C compatible con pantalla/Power Delivery 1x HDMI 2.1 TMDS 1x conector de audio combinado de 3,5 mm Lector de tarjeta micro SD - Teclado y touchpad Teclado tipo chiclet retroiluminado, Recorrido de tecla de 1,4 mm NumberPad Opcional, Support NumberPad - Cámara Cámara 1080p FHD - Redes y comunicación Wi-Fi 6E(802.11ax) (Dual band) 2*2 + Bluetooth® 5 - Alimentación Tipo C; adaptador 65 W CA; Salida: 19 V CC, 3,42 A, 65 W; Entrada: 100~240 V CA 50/60 Hz universal. - </t>
  </si>
  <si>
    <t>Cables 3.5mm a 3.5mm aux Tipo de cable y adaptador: 3.5 mm - Largo del cable: 3mts - Conectores biselados chapados en oro 24K</t>
  </si>
  <si>
    <t>Tableta digitalizadora con 8192 niveles de presión  tableta digitalizadora compatible con el item 19 - Tecnología de lápiz Resonancia electromagnética sin batería - 8 teclas de presión programables - Niveles de presión 8192 niveles - Resolución del lápiz 5080 LPI - Altura de lectura 10 mm - Dimensión 390 x 223 x 11 mm </t>
  </si>
  <si>
    <t>Webcam para transmisiones en streaming Fullhd compatible con el item 42 webcam para transmisiones en streaming de YouTube y Twitch, Full 1080p HD 60fps, USB-C, Seguimiento Facial con IA, Autofoco, Video Vertical, - Cable USB C3.1 de 1,5 m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</si>
</sst>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8" applyNumberFormat="0" applyFill="0" applyAlignment="0" applyProtection="0"/>
    <xf numFmtId="0" fontId="15" fillId="0" borderId="19" applyNumberFormat="0" applyFill="0" applyAlignment="0" applyProtection="0"/>
    <xf numFmtId="0" fontId="16" fillId="0" borderId="20"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1" applyNumberFormat="0" applyAlignment="0" applyProtection="0"/>
    <xf numFmtId="0" fontId="21" fillId="8" borderId="22" applyNumberFormat="0" applyAlignment="0" applyProtection="0"/>
    <xf numFmtId="0" fontId="22" fillId="8" borderId="21" applyNumberFormat="0" applyAlignment="0" applyProtection="0"/>
    <xf numFmtId="0" fontId="23" fillId="0" borderId="23" applyNumberFormat="0" applyFill="0" applyAlignment="0" applyProtection="0"/>
    <xf numFmtId="0" fontId="24" fillId="9" borderId="24" applyNumberFormat="0" applyAlignment="0" applyProtection="0"/>
    <xf numFmtId="0" fontId="25" fillId="0" borderId="0" applyNumberFormat="0" applyFill="0" applyBorder="0" applyAlignment="0" applyProtection="0"/>
    <xf numFmtId="0" fontId="5" fillId="10" borderId="25" applyNumberFormat="0" applyFont="0" applyAlignment="0" applyProtection="0"/>
    <xf numFmtId="0" fontId="26" fillId="0" borderId="0" applyNumberFormat="0" applyFill="0" applyBorder="0" applyAlignment="0" applyProtection="0"/>
    <xf numFmtId="0" fontId="27" fillId="0" borderId="26"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72">
    <xf numFmtId="0" fontId="0" fillId="0" borderId="0" xfId="0"/>
    <xf numFmtId="9" fontId="0" fillId="0" borderId="0" xfId="1" applyFont="1"/>
    <xf numFmtId="0" fontId="1" fillId="2" borderId="6" xfId="0" applyFont="1" applyFill="1" applyBorder="1" applyAlignment="1" applyProtection="1">
      <alignment horizontal="center" vertical="center" wrapText="1"/>
      <protection locked="0"/>
    </xf>
    <xf numFmtId="9" fontId="0" fillId="0" borderId="0" xfId="0" applyNumberFormat="1"/>
    <xf numFmtId="0" fontId="1" fillId="2" borderId="0" xfId="0" applyFont="1" applyFill="1" applyAlignment="1">
      <alignment horizontal="center" vertical="center" wrapText="1"/>
    </xf>
    <xf numFmtId="0" fontId="1" fillId="0" borderId="28" xfId="0" applyFont="1" applyBorder="1" applyAlignment="1">
      <alignment horizontal="center" vertical="center" wrapText="1"/>
    </xf>
    <xf numFmtId="0" fontId="8" fillId="3" borderId="1" xfId="0" applyFont="1" applyFill="1" applyBorder="1" applyAlignment="1">
      <alignment horizontal="center" vertical="center" wrapText="1"/>
    </xf>
    <xf numFmtId="43" fontId="8" fillId="3" borderId="1" xfId="3" applyFont="1" applyFill="1" applyBorder="1" applyAlignment="1" applyProtection="1">
      <alignment horizontal="center" vertical="center" wrapText="1"/>
    </xf>
    <xf numFmtId="0" fontId="8" fillId="3" borderId="1" xfId="0" applyFont="1" applyFill="1" applyBorder="1" applyAlignment="1">
      <alignment vertical="center" wrapText="1"/>
    </xf>
    <xf numFmtId="0" fontId="0" fillId="0" borderId="1" xfId="0" applyBorder="1" applyAlignment="1">
      <alignment horizontal="center" vertical="center" wrapText="1"/>
    </xf>
    <xf numFmtId="0" fontId="8" fillId="3"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3" borderId="13" xfId="0" applyFont="1" applyFill="1" applyBorder="1" applyAlignment="1">
      <alignment horizontal="center" vertical="center" wrapText="1"/>
    </xf>
    <xf numFmtId="0" fontId="3" fillId="2" borderId="15" xfId="0" applyFont="1" applyFill="1" applyBorder="1" applyAlignment="1">
      <alignment horizontal="center" vertical="center" wrapText="1"/>
    </xf>
    <xf numFmtId="43" fontId="3" fillId="0" borderId="2" xfId="3" applyFont="1" applyBorder="1" applyAlignment="1" applyProtection="1">
      <alignment horizontal="center" vertical="center" wrapText="1"/>
    </xf>
    <xf numFmtId="43" fontId="3" fillId="0" borderId="1" xfId="3" applyFont="1" applyBorder="1" applyAlignment="1" applyProtection="1">
      <alignment horizontal="center" vertical="center" wrapText="1"/>
    </xf>
    <xf numFmtId="0" fontId="4" fillId="0" borderId="29"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32"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33" xfId="0" applyFont="1" applyBorder="1" applyAlignment="1">
      <alignment horizontal="center" vertical="center" wrapText="1"/>
    </xf>
    <xf numFmtId="0" fontId="3" fillId="0" borderId="2" xfId="0" applyFont="1" applyBorder="1" applyAlignment="1">
      <alignment horizontal="left" vertical="center" wrapText="1"/>
    </xf>
    <xf numFmtId="0" fontId="3" fillId="0" borderId="27" xfId="0" applyFont="1" applyBorder="1" applyAlignment="1">
      <alignment horizontal="left" vertical="center" wrapText="1"/>
    </xf>
    <xf numFmtId="0" fontId="3" fillId="0" borderId="1" xfId="0" applyFont="1" applyBorder="1" applyAlignment="1">
      <alignment horizontal="left" vertical="center" wrapText="1"/>
    </xf>
    <xf numFmtId="0" fontId="2" fillId="0" borderId="1" xfId="0" applyFont="1" applyBorder="1" applyAlignment="1">
      <alignment vertical="top" wrapText="1"/>
    </xf>
    <xf numFmtId="0" fontId="4" fillId="2" borderId="1" xfId="0" applyFont="1" applyFill="1" applyBorder="1" applyAlignment="1">
      <alignment horizontal="center" vertical="center" wrapText="1"/>
    </xf>
    <xf numFmtId="43" fontId="3" fillId="0" borderId="3" xfId="3" applyFont="1" applyBorder="1" applyAlignment="1" applyProtection="1">
      <alignment horizontal="center" vertical="center" wrapText="1"/>
    </xf>
    <xf numFmtId="43" fontId="3" fillId="0" borderId="5" xfId="3" applyFont="1" applyBorder="1" applyAlignment="1" applyProtection="1">
      <alignment horizontal="center" vertical="center" wrapText="1"/>
    </xf>
    <xf numFmtId="43" fontId="6" fillId="0" borderId="3" xfId="3" applyFont="1" applyBorder="1" applyAlignment="1" applyProtection="1">
      <alignment horizontal="center" vertical="center" wrapText="1"/>
    </xf>
    <xf numFmtId="43" fontId="6" fillId="0" borderId="5" xfId="3" applyFont="1" applyBorder="1" applyAlignment="1" applyProtection="1">
      <alignment horizontal="center" vertical="center" wrapText="1"/>
    </xf>
    <xf numFmtId="0" fontId="8" fillId="3" borderId="7"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11"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6" fillId="2" borderId="1" xfId="0" applyFont="1" applyFill="1" applyBorder="1" applyAlignment="1" applyProtection="1">
      <alignment horizontal="center" vertical="center" wrapText="1"/>
      <protection locked="0"/>
    </xf>
    <xf numFmtId="0" fontId="1" fillId="0" borderId="28" xfId="0" applyFont="1" applyBorder="1" applyAlignment="1">
      <alignment wrapText="1"/>
    </xf>
    <xf numFmtId="0" fontId="1" fillId="2" borderId="0" xfId="0" applyFont="1" applyFill="1" applyAlignment="1">
      <alignment wrapText="1"/>
    </xf>
    <xf numFmtId="0" fontId="1" fillId="2" borderId="0" xfId="0" applyFont="1" applyFill="1" applyAlignment="1">
      <alignment vertical="center" wrapText="1"/>
    </xf>
    <xf numFmtId="0" fontId="1" fillId="2" borderId="0" xfId="0" applyFont="1" applyFill="1" applyAlignment="1">
      <alignment horizontal="center" wrapText="1"/>
    </xf>
    <xf numFmtId="0" fontId="0" fillId="2" borderId="0" xfId="0" applyFill="1" applyAlignment="1">
      <alignment wrapText="1"/>
    </xf>
    <xf numFmtId="0" fontId="3" fillId="2" borderId="0" xfId="0" applyFont="1" applyFill="1" applyAlignment="1">
      <alignment wrapText="1"/>
    </xf>
    <xf numFmtId="0" fontId="6" fillId="2" borderId="0" xfId="0" applyFont="1" applyFill="1" applyAlignment="1">
      <alignment wrapText="1"/>
    </xf>
    <xf numFmtId="0" fontId="3" fillId="2" borderId="1" xfId="0" applyFont="1" applyFill="1" applyBorder="1" applyAlignment="1" applyProtection="1">
      <alignment horizontal="left" vertical="center" wrapText="1"/>
      <protection locked="0"/>
    </xf>
    <xf numFmtId="0" fontId="9" fillId="2" borderId="1" xfId="0" applyFont="1" applyFill="1" applyBorder="1" applyAlignment="1">
      <alignment vertical="center" wrapText="1"/>
    </xf>
    <xf numFmtId="0" fontId="9" fillId="2" borderId="3" xfId="0" applyFont="1" applyFill="1" applyBorder="1" applyAlignment="1">
      <alignment vertical="center" wrapText="1"/>
    </xf>
    <xf numFmtId="0" fontId="1" fillId="2" borderId="3"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wrapText="1"/>
      <protection locked="0"/>
    </xf>
    <xf numFmtId="0" fontId="1" fillId="2" borderId="5" xfId="0" applyFont="1" applyFill="1" applyBorder="1" applyAlignment="1" applyProtection="1">
      <alignment horizontal="center" vertical="center" wrapText="1"/>
      <protection locked="0"/>
    </xf>
    <xf numFmtId="0" fontId="3" fillId="2" borderId="0" xfId="0" applyFont="1" applyFill="1" applyAlignment="1">
      <alignment horizontal="left" wrapText="1"/>
    </xf>
    <xf numFmtId="0" fontId="6" fillId="2" borderId="0" xfId="0" applyFont="1" applyFill="1" applyAlignment="1">
      <alignment horizontal="left" wrapText="1"/>
    </xf>
    <xf numFmtId="0" fontId="9" fillId="2" borderId="0" xfId="0" applyFont="1" applyFill="1" applyAlignment="1">
      <alignment horizontal="left" wrapText="1"/>
    </xf>
    <xf numFmtId="0" fontId="1" fillId="2" borderId="0" xfId="0" applyFont="1" applyFill="1" applyAlignment="1">
      <alignment horizontal="left" wrapText="1"/>
    </xf>
    <xf numFmtId="0" fontId="0" fillId="2" borderId="0" xfId="0" applyFill="1" applyAlignment="1">
      <alignment vertical="center" wrapText="1"/>
    </xf>
    <xf numFmtId="43" fontId="12" fillId="35" borderId="1" xfId="3" applyFont="1" applyFill="1" applyBorder="1" applyAlignment="1" applyProtection="1">
      <alignment horizontal="center" vertical="center" wrapText="1"/>
      <protection locked="0"/>
    </xf>
    <xf numFmtId="9" fontId="3" fillId="35" borderId="1" xfId="1" applyFont="1" applyFill="1" applyBorder="1" applyAlignment="1" applyProtection="1">
      <alignment horizontal="center" vertical="center" wrapText="1"/>
      <protection locked="0"/>
    </xf>
    <xf numFmtId="43" fontId="3" fillId="0" borderId="1" xfId="3" applyFont="1" applyFill="1" applyBorder="1" applyAlignment="1" applyProtection="1">
      <alignment horizontal="center" vertical="center" wrapText="1"/>
    </xf>
    <xf numFmtId="43" fontId="3" fillId="0" borderId="1" xfId="3" applyFont="1" applyFill="1" applyBorder="1" applyAlignment="1" applyProtection="1">
      <alignment vertical="center" wrapText="1"/>
    </xf>
    <xf numFmtId="0" fontId="3" fillId="2" borderId="0" xfId="0" applyFont="1" applyFill="1" applyAlignment="1">
      <alignment horizontal="center" vertical="center" wrapText="1"/>
    </xf>
    <xf numFmtId="43" fontId="3" fillId="0" borderId="2" xfId="4" applyFont="1" applyBorder="1" applyAlignment="1" applyProtection="1">
      <alignment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43" fontId="3" fillId="0" borderId="1" xfId="4" applyFont="1" applyBorder="1" applyAlignment="1" applyProtection="1">
      <alignment vertical="center" wrapText="1"/>
    </xf>
    <xf numFmtId="43" fontId="6" fillId="0" borderId="1" xfId="4" applyFont="1" applyBorder="1" applyAlignment="1" applyProtection="1">
      <alignment vertical="center" wrapText="1"/>
    </xf>
    <xf numFmtId="0" fontId="1" fillId="2" borderId="0" xfId="0" applyFont="1" applyFill="1" applyAlignment="1" applyProtection="1">
      <alignment wrapText="1"/>
      <protection locked="0"/>
    </xf>
    <xf numFmtId="0" fontId="1" fillId="2" borderId="0" xfId="0" applyFont="1" applyFill="1" applyAlignment="1" applyProtection="1">
      <alignment vertical="center" wrapText="1"/>
      <protection locked="0"/>
    </xf>
    <xf numFmtId="0" fontId="1" fillId="2" borderId="0" xfId="0" applyFont="1" applyFill="1" applyAlignment="1" applyProtection="1">
      <alignment horizontal="center" wrapText="1"/>
      <protection locked="0"/>
    </xf>
    <xf numFmtId="0" fontId="1" fillId="2" borderId="15" xfId="0" applyFont="1" applyFill="1" applyBorder="1" applyAlignment="1" applyProtection="1">
      <alignment horizontal="center" wrapText="1"/>
      <protection locked="0"/>
    </xf>
    <xf numFmtId="0" fontId="9" fillId="2" borderId="14" xfId="0" applyFont="1" applyFill="1" applyBorder="1" applyAlignment="1" applyProtection="1">
      <alignment horizontal="center" wrapText="1"/>
      <protection locked="0"/>
    </xf>
    <xf numFmtId="0" fontId="3" fillId="0" borderId="0" xfId="0" applyFont="1" applyAlignment="1">
      <alignment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83"/>
  <sheetViews>
    <sheetView tabSelected="1" view="pageBreakPreview" topLeftCell="A10" zoomScale="70" zoomScaleNormal="70" zoomScaleSheetLayoutView="70" zoomScalePageLayoutView="55" workbookViewId="0">
      <selection activeCell="A10" sqref="A1:XFD1048576"/>
    </sheetView>
  </sheetViews>
  <sheetFormatPr baseColWidth="10" defaultColWidth="11.42578125" defaultRowHeight="15" x14ac:dyDescent="0.25"/>
  <cols>
    <col min="1" max="1" width="10.7109375" style="39" customWidth="1"/>
    <col min="2" max="2" width="79.28515625" style="39" customWidth="1"/>
    <col min="3" max="3" width="13.28515625" style="40" customWidth="1"/>
    <col min="4" max="4" width="17" style="39" customWidth="1"/>
    <col min="5" max="5" width="23.5703125" style="39" customWidth="1"/>
    <col min="6" max="6" width="14.85546875" style="39" customWidth="1"/>
    <col min="7" max="7" width="14.85546875" style="39" bestFit="1" customWidth="1"/>
    <col min="8" max="8" width="25.85546875" style="39" bestFit="1" customWidth="1"/>
    <col min="9" max="9" width="24.140625" style="39" customWidth="1"/>
    <col min="10" max="11" width="21.42578125" style="42" customWidth="1"/>
    <col min="12" max="12" width="21.140625" style="42" customWidth="1"/>
    <col min="13" max="13" width="21.5703125" style="42" customWidth="1"/>
    <col min="14" max="14" width="30" style="42" customWidth="1"/>
    <col min="15" max="16384" width="11.42578125" style="42"/>
  </cols>
  <sheetData>
    <row r="1" spans="1:14" x14ac:dyDescent="0.25">
      <c r="E1" s="41"/>
    </row>
    <row r="2" spans="1:14" ht="15.75" customHeight="1" x14ac:dyDescent="0.25">
      <c r="A2" s="25"/>
      <c r="B2" s="26" t="s">
        <v>0</v>
      </c>
      <c r="C2" s="26"/>
      <c r="D2" s="26"/>
      <c r="E2" s="26"/>
      <c r="F2" s="26"/>
      <c r="G2" s="26"/>
      <c r="H2" s="26"/>
      <c r="I2" s="26"/>
      <c r="J2" s="26"/>
      <c r="K2" s="26"/>
      <c r="L2" s="26"/>
      <c r="M2" s="16" t="s">
        <v>35</v>
      </c>
      <c r="N2" s="17"/>
    </row>
    <row r="3" spans="1:14" ht="15.75" customHeight="1" x14ac:dyDescent="0.25">
      <c r="A3" s="25"/>
      <c r="B3" s="26" t="s">
        <v>1</v>
      </c>
      <c r="C3" s="26"/>
      <c r="D3" s="26"/>
      <c r="E3" s="26"/>
      <c r="F3" s="26"/>
      <c r="G3" s="26"/>
      <c r="H3" s="26"/>
      <c r="I3" s="26"/>
      <c r="J3" s="26"/>
      <c r="K3" s="26"/>
      <c r="L3" s="26"/>
      <c r="M3" s="18"/>
      <c r="N3" s="19"/>
    </row>
    <row r="4" spans="1:14" ht="16.5" customHeight="1" x14ac:dyDescent="0.25">
      <c r="A4" s="25"/>
      <c r="B4" s="26" t="s">
        <v>39</v>
      </c>
      <c r="C4" s="26"/>
      <c r="D4" s="26"/>
      <c r="E4" s="26"/>
      <c r="F4" s="26"/>
      <c r="G4" s="26"/>
      <c r="H4" s="26"/>
      <c r="I4" s="26"/>
      <c r="J4" s="26"/>
      <c r="K4" s="26"/>
      <c r="L4" s="26"/>
      <c r="M4" s="18"/>
      <c r="N4" s="19"/>
    </row>
    <row r="5" spans="1:14" ht="15" customHeight="1" x14ac:dyDescent="0.25">
      <c r="A5" s="25"/>
      <c r="B5" s="26"/>
      <c r="C5" s="26"/>
      <c r="D5" s="26"/>
      <c r="E5" s="26"/>
      <c r="F5" s="26"/>
      <c r="G5" s="26"/>
      <c r="H5" s="26"/>
      <c r="I5" s="26"/>
      <c r="J5" s="26"/>
      <c r="K5" s="26"/>
      <c r="L5" s="26"/>
      <c r="M5" s="20"/>
      <c r="N5" s="21"/>
    </row>
    <row r="7" spans="1:14" x14ac:dyDescent="0.25">
      <c r="A7" s="43" t="s">
        <v>37</v>
      </c>
    </row>
    <row r="8" spans="1:14" x14ac:dyDescent="0.25">
      <c r="A8" s="43"/>
    </row>
    <row r="9" spans="1:14" ht="39" x14ac:dyDescent="0.25">
      <c r="A9" s="44" t="s">
        <v>28</v>
      </c>
    </row>
    <row r="10" spans="1:14" ht="50.45" customHeight="1" x14ac:dyDescent="0.25">
      <c r="A10" s="45" t="s">
        <v>27</v>
      </c>
      <c r="B10" s="45"/>
      <c r="D10" s="46" t="s">
        <v>20</v>
      </c>
      <c r="E10" s="37"/>
      <c r="F10" s="37"/>
      <c r="G10" s="37"/>
      <c r="J10" s="47" t="s">
        <v>16</v>
      </c>
      <c r="K10" s="48"/>
      <c r="L10" s="49"/>
      <c r="M10" s="50"/>
    </row>
    <row r="11" spans="1:14" ht="15.75" thickBot="1" x14ac:dyDescent="0.3">
      <c r="A11" s="51"/>
      <c r="B11" s="51"/>
      <c r="D11" s="52"/>
      <c r="E11" s="52"/>
      <c r="F11" s="52"/>
      <c r="J11" s="53"/>
      <c r="K11" s="54"/>
      <c r="L11" s="54"/>
      <c r="M11" s="54"/>
    </row>
    <row r="12" spans="1:14" ht="30.75" customHeight="1" thickBot="1" x14ac:dyDescent="0.3">
      <c r="A12" s="31" t="s">
        <v>25</v>
      </c>
      <c r="B12" s="32"/>
      <c r="C12" s="10" t="s">
        <v>17</v>
      </c>
      <c r="D12" s="11"/>
      <c r="E12" s="11"/>
      <c r="F12" s="12"/>
      <c r="G12" s="2"/>
      <c r="H12" s="4"/>
      <c r="I12" s="4"/>
      <c r="J12" s="53"/>
    </row>
    <row r="13" spans="1:14" ht="15.75" thickBot="1" x14ac:dyDescent="0.3">
      <c r="A13" s="33"/>
      <c r="B13" s="34"/>
      <c r="D13" s="52"/>
      <c r="E13" s="52"/>
      <c r="F13" s="52"/>
      <c r="J13" s="53"/>
    </row>
    <row r="14" spans="1:14" ht="30" customHeight="1" thickBot="1" x14ac:dyDescent="0.3">
      <c r="A14" s="33"/>
      <c r="B14" s="34"/>
      <c r="C14" s="10" t="s">
        <v>18</v>
      </c>
      <c r="D14" s="11"/>
      <c r="E14" s="11"/>
      <c r="F14" s="12"/>
      <c r="G14" s="2"/>
      <c r="H14" s="4"/>
      <c r="I14" s="4"/>
      <c r="J14" s="53"/>
    </row>
    <row r="15" spans="1:14" ht="18.75" customHeight="1" thickBot="1" x14ac:dyDescent="0.3">
      <c r="A15" s="33"/>
      <c r="B15" s="34"/>
      <c r="D15" s="52"/>
      <c r="E15" s="52"/>
      <c r="F15" s="52"/>
      <c r="J15" s="53"/>
    </row>
    <row r="16" spans="1:14" ht="24" customHeight="1" thickBot="1" x14ac:dyDescent="0.3">
      <c r="A16" s="35"/>
      <c r="B16" s="36"/>
      <c r="C16" s="10" t="s">
        <v>21</v>
      </c>
      <c r="D16" s="11"/>
      <c r="E16" s="11"/>
      <c r="F16" s="12"/>
      <c r="G16" s="2"/>
      <c r="H16" s="4"/>
      <c r="I16" s="4"/>
      <c r="J16" s="53"/>
      <c r="K16" s="54"/>
      <c r="L16" s="54"/>
      <c r="M16" s="54"/>
    </row>
    <row r="17" spans="1:14" x14ac:dyDescent="0.25">
      <c r="A17" s="51"/>
      <c r="B17" s="51"/>
      <c r="D17" s="52"/>
      <c r="E17" s="52"/>
      <c r="F17" s="52"/>
      <c r="J17" s="53"/>
      <c r="K17" s="54"/>
      <c r="L17" s="54"/>
      <c r="M17" s="54"/>
    </row>
    <row r="19" spans="1:14" s="55" customFormat="1" ht="111.75" customHeight="1" x14ac:dyDescent="0.25">
      <c r="A19" s="6" t="s">
        <v>26</v>
      </c>
      <c r="B19" s="6" t="s">
        <v>2</v>
      </c>
      <c r="C19" s="8" t="s">
        <v>3</v>
      </c>
      <c r="D19" s="6" t="s">
        <v>22</v>
      </c>
      <c r="E19" s="7" t="s">
        <v>4</v>
      </c>
      <c r="F19" s="7" t="s">
        <v>24</v>
      </c>
      <c r="G19" s="7" t="s">
        <v>5</v>
      </c>
      <c r="H19" s="7" t="s">
        <v>30</v>
      </c>
      <c r="I19" s="7" t="s">
        <v>33</v>
      </c>
      <c r="J19" s="7" t="s">
        <v>6</v>
      </c>
      <c r="K19" s="7" t="s">
        <v>7</v>
      </c>
      <c r="L19" s="7" t="s">
        <v>8</v>
      </c>
      <c r="M19" s="7" t="s">
        <v>29</v>
      </c>
      <c r="N19" s="7" t="s">
        <v>9</v>
      </c>
    </row>
    <row r="20" spans="1:14" s="55" customFormat="1" ht="222" customHeight="1" x14ac:dyDescent="0.2">
      <c r="A20" s="9">
        <v>1</v>
      </c>
      <c r="B20" s="38" t="s">
        <v>41</v>
      </c>
      <c r="C20" s="5">
        <v>1</v>
      </c>
      <c r="D20" s="5" t="s">
        <v>40</v>
      </c>
      <c r="E20" s="56"/>
      <c r="F20" s="57">
        <v>0</v>
      </c>
      <c r="G20" s="58">
        <f>+ROUND(E20*F20,0)</f>
        <v>0</v>
      </c>
      <c r="H20" s="57">
        <v>0</v>
      </c>
      <c r="I20" s="58">
        <f>ROUND(E20*H20,0)</f>
        <v>0</v>
      </c>
      <c r="J20" s="58">
        <f>ROUND(E20+G20+I20,0)</f>
        <v>0</v>
      </c>
      <c r="K20" s="58">
        <f>ROUND(E20*C20,0)</f>
        <v>0</v>
      </c>
      <c r="L20" s="58">
        <f>ROUND(K20*F20,0)</f>
        <v>0</v>
      </c>
      <c r="M20" s="58">
        <f>ROUND(K20*H20,0)</f>
        <v>0</v>
      </c>
      <c r="N20" s="59">
        <f>ROUND(K20+M20+L20,0)</f>
        <v>0</v>
      </c>
    </row>
    <row r="21" spans="1:14" s="55" customFormat="1" ht="51" customHeight="1" x14ac:dyDescent="0.2">
      <c r="A21" s="9">
        <v>2</v>
      </c>
      <c r="B21" s="38" t="s">
        <v>42</v>
      </c>
      <c r="C21" s="5">
        <v>8</v>
      </c>
      <c r="D21" s="5" t="s">
        <v>40</v>
      </c>
      <c r="E21" s="56"/>
      <c r="F21" s="57">
        <v>0</v>
      </c>
      <c r="G21" s="58">
        <f t="shared" ref="G21:G65" si="0">+ROUND(E21*F21,0)</f>
        <v>0</v>
      </c>
      <c r="H21" s="57">
        <v>0</v>
      </c>
      <c r="I21" s="58">
        <f t="shared" ref="I21:I65" si="1">ROUND(E21*H21,0)</f>
        <v>0</v>
      </c>
      <c r="J21" s="58">
        <f t="shared" ref="J21:J65" si="2">ROUND(E21+G21+I21,0)</f>
        <v>0</v>
      </c>
      <c r="K21" s="58">
        <f t="shared" ref="K21:K65" si="3">ROUND(E21*C21,0)</f>
        <v>0</v>
      </c>
      <c r="L21" s="58">
        <f t="shared" ref="L21:L65" si="4">ROUND(K21*F21,0)</f>
        <v>0</v>
      </c>
      <c r="M21" s="58">
        <f t="shared" ref="M21:M65" si="5">ROUND(K21*H21,0)</f>
        <v>0</v>
      </c>
      <c r="N21" s="59">
        <f t="shared" ref="N21:N65" si="6">ROUND(K21+M21+L21,0)</f>
        <v>0</v>
      </c>
    </row>
    <row r="22" spans="1:14" s="55" customFormat="1" ht="36.75" customHeight="1" x14ac:dyDescent="0.2">
      <c r="A22" s="9">
        <v>3</v>
      </c>
      <c r="B22" s="38" t="s">
        <v>43</v>
      </c>
      <c r="C22" s="5">
        <v>2</v>
      </c>
      <c r="D22" s="5" t="s">
        <v>40</v>
      </c>
      <c r="E22" s="56"/>
      <c r="F22" s="57">
        <v>0</v>
      </c>
      <c r="G22" s="58">
        <f t="shared" si="0"/>
        <v>0</v>
      </c>
      <c r="H22" s="57">
        <v>0</v>
      </c>
      <c r="I22" s="58">
        <f t="shared" si="1"/>
        <v>0</v>
      </c>
      <c r="J22" s="58">
        <f t="shared" si="2"/>
        <v>0</v>
      </c>
      <c r="K22" s="58">
        <f t="shared" si="3"/>
        <v>0</v>
      </c>
      <c r="L22" s="58">
        <f t="shared" si="4"/>
        <v>0</v>
      </c>
      <c r="M22" s="58">
        <f t="shared" si="5"/>
        <v>0</v>
      </c>
      <c r="N22" s="59">
        <f t="shared" si="6"/>
        <v>0</v>
      </c>
    </row>
    <row r="23" spans="1:14" s="55" customFormat="1" ht="51" customHeight="1" x14ac:dyDescent="0.2">
      <c r="A23" s="9">
        <v>4</v>
      </c>
      <c r="B23" s="38" t="s">
        <v>44</v>
      </c>
      <c r="C23" s="5">
        <v>4</v>
      </c>
      <c r="D23" s="5" t="s">
        <v>40</v>
      </c>
      <c r="E23" s="56"/>
      <c r="F23" s="57">
        <v>0</v>
      </c>
      <c r="G23" s="58">
        <f t="shared" si="0"/>
        <v>0</v>
      </c>
      <c r="H23" s="57">
        <v>0</v>
      </c>
      <c r="I23" s="58">
        <f t="shared" si="1"/>
        <v>0</v>
      </c>
      <c r="J23" s="58">
        <f t="shared" si="2"/>
        <v>0</v>
      </c>
      <c r="K23" s="58">
        <f t="shared" si="3"/>
        <v>0</v>
      </c>
      <c r="L23" s="58">
        <f t="shared" si="4"/>
        <v>0</v>
      </c>
      <c r="M23" s="58">
        <f t="shared" si="5"/>
        <v>0</v>
      </c>
      <c r="N23" s="59">
        <f t="shared" si="6"/>
        <v>0</v>
      </c>
    </row>
    <row r="24" spans="1:14" s="55" customFormat="1" ht="40.5" customHeight="1" x14ac:dyDescent="0.2">
      <c r="A24" s="9">
        <v>5</v>
      </c>
      <c r="B24" s="38" t="s">
        <v>84</v>
      </c>
      <c r="C24" s="5">
        <v>3</v>
      </c>
      <c r="D24" s="5" t="s">
        <v>40</v>
      </c>
      <c r="E24" s="56"/>
      <c r="F24" s="57">
        <v>0</v>
      </c>
      <c r="G24" s="58">
        <f t="shared" si="0"/>
        <v>0</v>
      </c>
      <c r="H24" s="57">
        <v>0</v>
      </c>
      <c r="I24" s="58">
        <f t="shared" si="1"/>
        <v>0</v>
      </c>
      <c r="J24" s="58">
        <f t="shared" si="2"/>
        <v>0</v>
      </c>
      <c r="K24" s="58">
        <f t="shared" si="3"/>
        <v>0</v>
      </c>
      <c r="L24" s="58">
        <f t="shared" si="4"/>
        <v>0</v>
      </c>
      <c r="M24" s="58">
        <f t="shared" si="5"/>
        <v>0</v>
      </c>
      <c r="N24" s="59">
        <f t="shared" si="6"/>
        <v>0</v>
      </c>
    </row>
    <row r="25" spans="1:14" s="55" customFormat="1" ht="159.75" customHeight="1" x14ac:dyDescent="0.2">
      <c r="A25" s="9">
        <v>6</v>
      </c>
      <c r="B25" s="38" t="s">
        <v>45</v>
      </c>
      <c r="C25" s="5">
        <v>2</v>
      </c>
      <c r="D25" s="5" t="s">
        <v>40</v>
      </c>
      <c r="E25" s="56"/>
      <c r="F25" s="57">
        <v>0</v>
      </c>
      <c r="G25" s="58">
        <f t="shared" si="0"/>
        <v>0</v>
      </c>
      <c r="H25" s="57">
        <v>0</v>
      </c>
      <c r="I25" s="58">
        <f t="shared" si="1"/>
        <v>0</v>
      </c>
      <c r="J25" s="58">
        <f t="shared" si="2"/>
        <v>0</v>
      </c>
      <c r="K25" s="58">
        <f t="shared" si="3"/>
        <v>0</v>
      </c>
      <c r="L25" s="58">
        <f t="shared" si="4"/>
        <v>0</v>
      </c>
      <c r="M25" s="58">
        <f t="shared" si="5"/>
        <v>0</v>
      </c>
      <c r="N25" s="59">
        <f t="shared" si="6"/>
        <v>0</v>
      </c>
    </row>
    <row r="26" spans="1:14" s="55" customFormat="1" ht="40.5" customHeight="1" x14ac:dyDescent="0.2">
      <c r="A26" s="9">
        <v>7</v>
      </c>
      <c r="B26" s="38" t="s">
        <v>46</v>
      </c>
      <c r="C26" s="5">
        <v>3</v>
      </c>
      <c r="D26" s="5" t="s">
        <v>40</v>
      </c>
      <c r="E26" s="56"/>
      <c r="F26" s="57">
        <v>0</v>
      </c>
      <c r="G26" s="58">
        <f t="shared" si="0"/>
        <v>0</v>
      </c>
      <c r="H26" s="57">
        <v>0</v>
      </c>
      <c r="I26" s="58">
        <f t="shared" si="1"/>
        <v>0</v>
      </c>
      <c r="J26" s="58">
        <f t="shared" si="2"/>
        <v>0</v>
      </c>
      <c r="K26" s="58">
        <f t="shared" si="3"/>
        <v>0</v>
      </c>
      <c r="L26" s="58">
        <f t="shared" si="4"/>
        <v>0</v>
      </c>
      <c r="M26" s="58">
        <f t="shared" si="5"/>
        <v>0</v>
      </c>
      <c r="N26" s="59">
        <f t="shared" si="6"/>
        <v>0</v>
      </c>
    </row>
    <row r="27" spans="1:14" s="55" customFormat="1" ht="222" customHeight="1" x14ac:dyDescent="0.2">
      <c r="A27" s="9">
        <v>8</v>
      </c>
      <c r="B27" s="38" t="s">
        <v>47</v>
      </c>
      <c r="C27" s="5">
        <v>2</v>
      </c>
      <c r="D27" s="5" t="s">
        <v>40</v>
      </c>
      <c r="E27" s="56"/>
      <c r="F27" s="57">
        <v>0</v>
      </c>
      <c r="G27" s="58">
        <f t="shared" si="0"/>
        <v>0</v>
      </c>
      <c r="H27" s="57">
        <v>0</v>
      </c>
      <c r="I27" s="58">
        <f t="shared" si="1"/>
        <v>0</v>
      </c>
      <c r="J27" s="58">
        <f t="shared" si="2"/>
        <v>0</v>
      </c>
      <c r="K27" s="58">
        <f t="shared" si="3"/>
        <v>0</v>
      </c>
      <c r="L27" s="58">
        <f t="shared" si="4"/>
        <v>0</v>
      </c>
      <c r="M27" s="58">
        <f t="shared" si="5"/>
        <v>0</v>
      </c>
      <c r="N27" s="59">
        <f t="shared" si="6"/>
        <v>0</v>
      </c>
    </row>
    <row r="28" spans="1:14" s="55" customFormat="1" ht="90.75" customHeight="1" x14ac:dyDescent="0.2">
      <c r="A28" s="9">
        <v>9</v>
      </c>
      <c r="B28" s="38" t="s">
        <v>48</v>
      </c>
      <c r="C28" s="5">
        <v>1</v>
      </c>
      <c r="D28" s="5" t="s">
        <v>40</v>
      </c>
      <c r="E28" s="56"/>
      <c r="F28" s="57">
        <v>0</v>
      </c>
      <c r="G28" s="58">
        <f t="shared" si="0"/>
        <v>0</v>
      </c>
      <c r="H28" s="57">
        <v>0</v>
      </c>
      <c r="I28" s="58">
        <f t="shared" si="1"/>
        <v>0</v>
      </c>
      <c r="J28" s="58">
        <f t="shared" si="2"/>
        <v>0</v>
      </c>
      <c r="K28" s="58">
        <f t="shared" si="3"/>
        <v>0</v>
      </c>
      <c r="L28" s="58">
        <f t="shared" si="4"/>
        <v>0</v>
      </c>
      <c r="M28" s="58">
        <f t="shared" si="5"/>
        <v>0</v>
      </c>
      <c r="N28" s="59">
        <f t="shared" si="6"/>
        <v>0</v>
      </c>
    </row>
    <row r="29" spans="1:14" s="55" customFormat="1" ht="49.5" customHeight="1" x14ac:dyDescent="0.2">
      <c r="A29" s="9">
        <v>10</v>
      </c>
      <c r="B29" s="38" t="s">
        <v>49</v>
      </c>
      <c r="C29" s="5">
        <v>3</v>
      </c>
      <c r="D29" s="5" t="s">
        <v>40</v>
      </c>
      <c r="E29" s="56"/>
      <c r="F29" s="57">
        <v>0</v>
      </c>
      <c r="G29" s="58">
        <f t="shared" si="0"/>
        <v>0</v>
      </c>
      <c r="H29" s="57">
        <v>0</v>
      </c>
      <c r="I29" s="58">
        <f t="shared" si="1"/>
        <v>0</v>
      </c>
      <c r="J29" s="58">
        <f t="shared" si="2"/>
        <v>0</v>
      </c>
      <c r="K29" s="58">
        <f t="shared" si="3"/>
        <v>0</v>
      </c>
      <c r="L29" s="58">
        <f t="shared" si="4"/>
        <v>0</v>
      </c>
      <c r="M29" s="58">
        <f t="shared" si="5"/>
        <v>0</v>
      </c>
      <c r="N29" s="59">
        <f t="shared" si="6"/>
        <v>0</v>
      </c>
    </row>
    <row r="30" spans="1:14" s="55" customFormat="1" ht="64.5" customHeight="1" x14ac:dyDescent="0.2">
      <c r="A30" s="9">
        <v>11</v>
      </c>
      <c r="B30" s="38" t="s">
        <v>50</v>
      </c>
      <c r="C30" s="5">
        <v>4</v>
      </c>
      <c r="D30" s="5" t="s">
        <v>40</v>
      </c>
      <c r="E30" s="56"/>
      <c r="F30" s="57">
        <v>0</v>
      </c>
      <c r="G30" s="58">
        <f t="shared" si="0"/>
        <v>0</v>
      </c>
      <c r="H30" s="57">
        <v>0</v>
      </c>
      <c r="I30" s="58">
        <f t="shared" si="1"/>
        <v>0</v>
      </c>
      <c r="J30" s="58">
        <f t="shared" si="2"/>
        <v>0</v>
      </c>
      <c r="K30" s="58">
        <f t="shared" si="3"/>
        <v>0</v>
      </c>
      <c r="L30" s="58">
        <f t="shared" si="4"/>
        <v>0</v>
      </c>
      <c r="M30" s="58">
        <f t="shared" si="5"/>
        <v>0</v>
      </c>
      <c r="N30" s="59">
        <f t="shared" si="6"/>
        <v>0</v>
      </c>
    </row>
    <row r="31" spans="1:14" s="55" customFormat="1" ht="87" customHeight="1" x14ac:dyDescent="0.2">
      <c r="A31" s="9">
        <v>12</v>
      </c>
      <c r="B31" s="38" t="s">
        <v>51</v>
      </c>
      <c r="C31" s="5">
        <v>3</v>
      </c>
      <c r="D31" s="5" t="s">
        <v>40</v>
      </c>
      <c r="E31" s="56"/>
      <c r="F31" s="57">
        <v>0</v>
      </c>
      <c r="G31" s="58">
        <f t="shared" si="0"/>
        <v>0</v>
      </c>
      <c r="H31" s="57">
        <v>0</v>
      </c>
      <c r="I31" s="58">
        <f t="shared" si="1"/>
        <v>0</v>
      </c>
      <c r="J31" s="58">
        <f t="shared" si="2"/>
        <v>0</v>
      </c>
      <c r="K31" s="58">
        <f t="shared" si="3"/>
        <v>0</v>
      </c>
      <c r="L31" s="58">
        <f t="shared" si="4"/>
        <v>0</v>
      </c>
      <c r="M31" s="58">
        <f t="shared" si="5"/>
        <v>0</v>
      </c>
      <c r="N31" s="59">
        <f t="shared" si="6"/>
        <v>0</v>
      </c>
    </row>
    <row r="32" spans="1:14" s="55" customFormat="1" ht="186" customHeight="1" x14ac:dyDescent="0.2">
      <c r="A32" s="9">
        <v>13</v>
      </c>
      <c r="B32" s="38" t="s">
        <v>52</v>
      </c>
      <c r="C32" s="5">
        <v>3</v>
      </c>
      <c r="D32" s="5" t="s">
        <v>40</v>
      </c>
      <c r="E32" s="56"/>
      <c r="F32" s="57">
        <v>0</v>
      </c>
      <c r="G32" s="58">
        <f t="shared" si="0"/>
        <v>0</v>
      </c>
      <c r="H32" s="57">
        <v>0</v>
      </c>
      <c r="I32" s="58">
        <f t="shared" si="1"/>
        <v>0</v>
      </c>
      <c r="J32" s="58">
        <f t="shared" si="2"/>
        <v>0</v>
      </c>
      <c r="K32" s="58">
        <f t="shared" si="3"/>
        <v>0</v>
      </c>
      <c r="L32" s="58">
        <f t="shared" si="4"/>
        <v>0</v>
      </c>
      <c r="M32" s="58">
        <f t="shared" si="5"/>
        <v>0</v>
      </c>
      <c r="N32" s="59">
        <f t="shared" si="6"/>
        <v>0</v>
      </c>
    </row>
    <row r="33" spans="1:14" s="55" customFormat="1" ht="68.25" customHeight="1" x14ac:dyDescent="0.2">
      <c r="A33" s="9">
        <v>14</v>
      </c>
      <c r="B33" s="38" t="s">
        <v>53</v>
      </c>
      <c r="C33" s="5">
        <v>1</v>
      </c>
      <c r="D33" s="5" t="s">
        <v>40</v>
      </c>
      <c r="E33" s="56"/>
      <c r="F33" s="57">
        <v>0</v>
      </c>
      <c r="G33" s="58">
        <f t="shared" si="0"/>
        <v>0</v>
      </c>
      <c r="H33" s="57">
        <v>0</v>
      </c>
      <c r="I33" s="58">
        <f t="shared" si="1"/>
        <v>0</v>
      </c>
      <c r="J33" s="58">
        <f t="shared" si="2"/>
        <v>0</v>
      </c>
      <c r="K33" s="58">
        <f t="shared" si="3"/>
        <v>0</v>
      </c>
      <c r="L33" s="58">
        <f t="shared" si="4"/>
        <v>0</v>
      </c>
      <c r="M33" s="58">
        <f t="shared" si="5"/>
        <v>0</v>
      </c>
      <c r="N33" s="59">
        <f t="shared" si="6"/>
        <v>0</v>
      </c>
    </row>
    <row r="34" spans="1:14" s="55" customFormat="1" ht="374.25" customHeight="1" x14ac:dyDescent="0.2">
      <c r="A34" s="9">
        <v>15</v>
      </c>
      <c r="B34" s="38" t="s">
        <v>54</v>
      </c>
      <c r="C34" s="5">
        <v>1</v>
      </c>
      <c r="D34" s="5" t="s">
        <v>40</v>
      </c>
      <c r="E34" s="56"/>
      <c r="F34" s="57">
        <v>0</v>
      </c>
      <c r="G34" s="58">
        <f t="shared" si="0"/>
        <v>0</v>
      </c>
      <c r="H34" s="57">
        <v>0</v>
      </c>
      <c r="I34" s="58">
        <f t="shared" si="1"/>
        <v>0</v>
      </c>
      <c r="J34" s="58">
        <f t="shared" si="2"/>
        <v>0</v>
      </c>
      <c r="K34" s="58">
        <f t="shared" si="3"/>
        <v>0</v>
      </c>
      <c r="L34" s="58">
        <f t="shared" si="4"/>
        <v>0</v>
      </c>
      <c r="M34" s="58">
        <f t="shared" si="5"/>
        <v>0</v>
      </c>
      <c r="N34" s="59">
        <f t="shared" si="6"/>
        <v>0</v>
      </c>
    </row>
    <row r="35" spans="1:14" s="55" customFormat="1" ht="95.25" customHeight="1" x14ac:dyDescent="0.2">
      <c r="A35" s="9">
        <v>16</v>
      </c>
      <c r="B35" s="38" t="s">
        <v>55</v>
      </c>
      <c r="C35" s="5">
        <v>4</v>
      </c>
      <c r="D35" s="5" t="s">
        <v>40</v>
      </c>
      <c r="E35" s="56"/>
      <c r="F35" s="57">
        <v>0</v>
      </c>
      <c r="G35" s="58">
        <f t="shared" si="0"/>
        <v>0</v>
      </c>
      <c r="H35" s="57">
        <v>0</v>
      </c>
      <c r="I35" s="58">
        <f t="shared" si="1"/>
        <v>0</v>
      </c>
      <c r="J35" s="58">
        <f t="shared" si="2"/>
        <v>0</v>
      </c>
      <c r="K35" s="58">
        <f t="shared" si="3"/>
        <v>0</v>
      </c>
      <c r="L35" s="58">
        <f t="shared" si="4"/>
        <v>0</v>
      </c>
      <c r="M35" s="58">
        <f t="shared" si="5"/>
        <v>0</v>
      </c>
      <c r="N35" s="59">
        <f t="shared" si="6"/>
        <v>0</v>
      </c>
    </row>
    <row r="36" spans="1:14" s="55" customFormat="1" ht="66.75" customHeight="1" x14ac:dyDescent="0.2">
      <c r="A36" s="9">
        <v>17</v>
      </c>
      <c r="B36" s="38" t="s">
        <v>56</v>
      </c>
      <c r="C36" s="5">
        <v>4</v>
      </c>
      <c r="D36" s="5" t="s">
        <v>40</v>
      </c>
      <c r="E36" s="56"/>
      <c r="F36" s="57">
        <v>0</v>
      </c>
      <c r="G36" s="58">
        <f t="shared" si="0"/>
        <v>0</v>
      </c>
      <c r="H36" s="57">
        <v>0</v>
      </c>
      <c r="I36" s="58">
        <f t="shared" si="1"/>
        <v>0</v>
      </c>
      <c r="J36" s="58">
        <f t="shared" si="2"/>
        <v>0</v>
      </c>
      <c r="K36" s="58">
        <f t="shared" si="3"/>
        <v>0</v>
      </c>
      <c r="L36" s="58">
        <f t="shared" si="4"/>
        <v>0</v>
      </c>
      <c r="M36" s="58">
        <f t="shared" si="5"/>
        <v>0</v>
      </c>
      <c r="N36" s="59">
        <f t="shared" si="6"/>
        <v>0</v>
      </c>
    </row>
    <row r="37" spans="1:14" s="55" customFormat="1" ht="132" customHeight="1" x14ac:dyDescent="0.2">
      <c r="A37" s="9">
        <v>18</v>
      </c>
      <c r="B37" s="38" t="s">
        <v>57</v>
      </c>
      <c r="C37" s="5">
        <v>1</v>
      </c>
      <c r="D37" s="5" t="s">
        <v>40</v>
      </c>
      <c r="E37" s="56"/>
      <c r="F37" s="57">
        <v>0</v>
      </c>
      <c r="G37" s="58">
        <f t="shared" si="0"/>
        <v>0</v>
      </c>
      <c r="H37" s="57">
        <v>0</v>
      </c>
      <c r="I37" s="58">
        <f t="shared" si="1"/>
        <v>0</v>
      </c>
      <c r="J37" s="58">
        <f t="shared" si="2"/>
        <v>0</v>
      </c>
      <c r="K37" s="58">
        <f t="shared" si="3"/>
        <v>0</v>
      </c>
      <c r="L37" s="58">
        <f t="shared" si="4"/>
        <v>0</v>
      </c>
      <c r="M37" s="58">
        <f t="shared" si="5"/>
        <v>0</v>
      </c>
      <c r="N37" s="59">
        <f t="shared" si="6"/>
        <v>0</v>
      </c>
    </row>
    <row r="38" spans="1:14" s="55" customFormat="1" ht="118.5" customHeight="1" x14ac:dyDescent="0.2">
      <c r="A38" s="9">
        <v>19</v>
      </c>
      <c r="B38" s="38" t="s">
        <v>58</v>
      </c>
      <c r="C38" s="5">
        <v>1</v>
      </c>
      <c r="D38" s="5" t="s">
        <v>40</v>
      </c>
      <c r="E38" s="56"/>
      <c r="F38" s="57">
        <v>0</v>
      </c>
      <c r="G38" s="58">
        <f t="shared" si="0"/>
        <v>0</v>
      </c>
      <c r="H38" s="57">
        <v>0</v>
      </c>
      <c r="I38" s="58">
        <f t="shared" si="1"/>
        <v>0</v>
      </c>
      <c r="J38" s="58">
        <f t="shared" si="2"/>
        <v>0</v>
      </c>
      <c r="K38" s="58">
        <f t="shared" si="3"/>
        <v>0</v>
      </c>
      <c r="L38" s="58">
        <f t="shared" si="4"/>
        <v>0</v>
      </c>
      <c r="M38" s="58">
        <f t="shared" si="5"/>
        <v>0</v>
      </c>
      <c r="N38" s="59">
        <f t="shared" si="6"/>
        <v>0</v>
      </c>
    </row>
    <row r="39" spans="1:14" s="55" customFormat="1" ht="63" customHeight="1" x14ac:dyDescent="0.2">
      <c r="A39" s="9">
        <v>20</v>
      </c>
      <c r="B39" s="38" t="s">
        <v>59</v>
      </c>
      <c r="C39" s="5">
        <v>1</v>
      </c>
      <c r="D39" s="5" t="s">
        <v>40</v>
      </c>
      <c r="E39" s="56"/>
      <c r="F39" s="57">
        <v>0</v>
      </c>
      <c r="G39" s="58">
        <f t="shared" si="0"/>
        <v>0</v>
      </c>
      <c r="H39" s="57">
        <v>0</v>
      </c>
      <c r="I39" s="58">
        <f t="shared" si="1"/>
        <v>0</v>
      </c>
      <c r="J39" s="58">
        <f t="shared" si="2"/>
        <v>0</v>
      </c>
      <c r="K39" s="58">
        <f t="shared" si="3"/>
        <v>0</v>
      </c>
      <c r="L39" s="58">
        <f t="shared" si="4"/>
        <v>0</v>
      </c>
      <c r="M39" s="58">
        <f t="shared" si="5"/>
        <v>0</v>
      </c>
      <c r="N39" s="59">
        <f t="shared" si="6"/>
        <v>0</v>
      </c>
    </row>
    <row r="40" spans="1:14" s="55" customFormat="1" ht="66.75" customHeight="1" x14ac:dyDescent="0.2">
      <c r="A40" s="9">
        <v>21</v>
      </c>
      <c r="B40" s="38" t="s">
        <v>85</v>
      </c>
      <c r="C40" s="5">
        <v>1</v>
      </c>
      <c r="D40" s="5" t="s">
        <v>40</v>
      </c>
      <c r="E40" s="56"/>
      <c r="F40" s="57">
        <v>0</v>
      </c>
      <c r="G40" s="58">
        <f t="shared" si="0"/>
        <v>0</v>
      </c>
      <c r="H40" s="57">
        <v>0</v>
      </c>
      <c r="I40" s="58">
        <f t="shared" si="1"/>
        <v>0</v>
      </c>
      <c r="J40" s="58">
        <f t="shared" si="2"/>
        <v>0</v>
      </c>
      <c r="K40" s="58">
        <f t="shared" si="3"/>
        <v>0</v>
      </c>
      <c r="L40" s="58">
        <f t="shared" si="4"/>
        <v>0</v>
      </c>
      <c r="M40" s="58">
        <f t="shared" si="5"/>
        <v>0</v>
      </c>
      <c r="N40" s="59">
        <f t="shared" si="6"/>
        <v>0</v>
      </c>
    </row>
    <row r="41" spans="1:14" s="55" customFormat="1" ht="69" customHeight="1" x14ac:dyDescent="0.2">
      <c r="A41" s="9">
        <v>22</v>
      </c>
      <c r="B41" s="38" t="s">
        <v>60</v>
      </c>
      <c r="C41" s="5">
        <v>2</v>
      </c>
      <c r="D41" s="5" t="s">
        <v>40</v>
      </c>
      <c r="E41" s="56"/>
      <c r="F41" s="57">
        <v>0</v>
      </c>
      <c r="G41" s="58">
        <f t="shared" si="0"/>
        <v>0</v>
      </c>
      <c r="H41" s="57">
        <v>0</v>
      </c>
      <c r="I41" s="58">
        <f t="shared" si="1"/>
        <v>0</v>
      </c>
      <c r="J41" s="58">
        <f t="shared" si="2"/>
        <v>0</v>
      </c>
      <c r="K41" s="58">
        <f t="shared" si="3"/>
        <v>0</v>
      </c>
      <c r="L41" s="58">
        <f t="shared" si="4"/>
        <v>0</v>
      </c>
      <c r="M41" s="58">
        <f t="shared" si="5"/>
        <v>0</v>
      </c>
      <c r="N41" s="59">
        <f t="shared" si="6"/>
        <v>0</v>
      </c>
    </row>
    <row r="42" spans="1:14" s="55" customFormat="1" ht="40.5" customHeight="1" x14ac:dyDescent="0.2">
      <c r="A42" s="9">
        <v>23</v>
      </c>
      <c r="B42" s="38" t="s">
        <v>61</v>
      </c>
      <c r="C42" s="5">
        <v>2</v>
      </c>
      <c r="D42" s="5" t="s">
        <v>40</v>
      </c>
      <c r="E42" s="56"/>
      <c r="F42" s="57">
        <v>0</v>
      </c>
      <c r="G42" s="58">
        <f t="shared" si="0"/>
        <v>0</v>
      </c>
      <c r="H42" s="57">
        <v>0</v>
      </c>
      <c r="I42" s="58">
        <f t="shared" si="1"/>
        <v>0</v>
      </c>
      <c r="J42" s="58">
        <f t="shared" si="2"/>
        <v>0</v>
      </c>
      <c r="K42" s="58">
        <f t="shared" si="3"/>
        <v>0</v>
      </c>
      <c r="L42" s="58">
        <f t="shared" si="4"/>
        <v>0</v>
      </c>
      <c r="M42" s="58">
        <f t="shared" si="5"/>
        <v>0</v>
      </c>
      <c r="N42" s="59">
        <f t="shared" si="6"/>
        <v>0</v>
      </c>
    </row>
    <row r="43" spans="1:14" s="55" customFormat="1" ht="75" customHeight="1" x14ac:dyDescent="0.2">
      <c r="A43" s="9">
        <v>24</v>
      </c>
      <c r="B43" s="38" t="s">
        <v>62</v>
      </c>
      <c r="C43" s="5">
        <v>2</v>
      </c>
      <c r="D43" s="5" t="s">
        <v>40</v>
      </c>
      <c r="E43" s="56"/>
      <c r="F43" s="57">
        <v>0</v>
      </c>
      <c r="G43" s="58">
        <f t="shared" si="0"/>
        <v>0</v>
      </c>
      <c r="H43" s="57">
        <v>0</v>
      </c>
      <c r="I43" s="58">
        <f t="shared" si="1"/>
        <v>0</v>
      </c>
      <c r="J43" s="58">
        <f t="shared" si="2"/>
        <v>0</v>
      </c>
      <c r="K43" s="58">
        <f t="shared" si="3"/>
        <v>0</v>
      </c>
      <c r="L43" s="58">
        <f t="shared" si="4"/>
        <v>0</v>
      </c>
      <c r="M43" s="58">
        <f t="shared" si="5"/>
        <v>0</v>
      </c>
      <c r="N43" s="59">
        <f t="shared" si="6"/>
        <v>0</v>
      </c>
    </row>
    <row r="44" spans="1:14" s="55" customFormat="1" ht="39" customHeight="1" x14ac:dyDescent="0.2">
      <c r="A44" s="9">
        <v>25</v>
      </c>
      <c r="B44" s="38" t="s">
        <v>63</v>
      </c>
      <c r="C44" s="5">
        <v>2</v>
      </c>
      <c r="D44" s="5" t="s">
        <v>40</v>
      </c>
      <c r="E44" s="56"/>
      <c r="F44" s="57">
        <v>0</v>
      </c>
      <c r="G44" s="58">
        <f t="shared" si="0"/>
        <v>0</v>
      </c>
      <c r="H44" s="57">
        <v>0</v>
      </c>
      <c r="I44" s="58">
        <f t="shared" si="1"/>
        <v>0</v>
      </c>
      <c r="J44" s="58">
        <f t="shared" si="2"/>
        <v>0</v>
      </c>
      <c r="K44" s="58">
        <f t="shared" si="3"/>
        <v>0</v>
      </c>
      <c r="L44" s="58">
        <f t="shared" si="4"/>
        <v>0</v>
      </c>
      <c r="M44" s="58">
        <f t="shared" si="5"/>
        <v>0</v>
      </c>
      <c r="N44" s="59">
        <f t="shared" si="6"/>
        <v>0</v>
      </c>
    </row>
    <row r="45" spans="1:14" s="55" customFormat="1" ht="29.25" customHeight="1" x14ac:dyDescent="0.2">
      <c r="A45" s="9">
        <v>26</v>
      </c>
      <c r="B45" s="38" t="s">
        <v>64</v>
      </c>
      <c r="C45" s="5">
        <v>2</v>
      </c>
      <c r="D45" s="5" t="s">
        <v>40</v>
      </c>
      <c r="E45" s="56"/>
      <c r="F45" s="57">
        <v>0</v>
      </c>
      <c r="G45" s="58">
        <f t="shared" si="0"/>
        <v>0</v>
      </c>
      <c r="H45" s="57">
        <v>0</v>
      </c>
      <c r="I45" s="58">
        <f t="shared" si="1"/>
        <v>0</v>
      </c>
      <c r="J45" s="58">
        <f t="shared" si="2"/>
        <v>0</v>
      </c>
      <c r="K45" s="58">
        <f t="shared" si="3"/>
        <v>0</v>
      </c>
      <c r="L45" s="58">
        <f t="shared" si="4"/>
        <v>0</v>
      </c>
      <c r="M45" s="58">
        <f t="shared" si="5"/>
        <v>0</v>
      </c>
      <c r="N45" s="59">
        <f t="shared" si="6"/>
        <v>0</v>
      </c>
    </row>
    <row r="46" spans="1:14" s="55" customFormat="1" ht="123.75" customHeight="1" x14ac:dyDescent="0.2">
      <c r="A46" s="9">
        <v>27</v>
      </c>
      <c r="B46" s="38" t="s">
        <v>65</v>
      </c>
      <c r="C46" s="5">
        <v>2</v>
      </c>
      <c r="D46" s="5" t="s">
        <v>40</v>
      </c>
      <c r="E46" s="56"/>
      <c r="F46" s="57">
        <v>0</v>
      </c>
      <c r="G46" s="58">
        <f t="shared" si="0"/>
        <v>0</v>
      </c>
      <c r="H46" s="57">
        <v>0</v>
      </c>
      <c r="I46" s="58">
        <f t="shared" si="1"/>
        <v>0</v>
      </c>
      <c r="J46" s="58">
        <f t="shared" si="2"/>
        <v>0</v>
      </c>
      <c r="K46" s="58">
        <f t="shared" si="3"/>
        <v>0</v>
      </c>
      <c r="L46" s="58">
        <f t="shared" si="4"/>
        <v>0</v>
      </c>
      <c r="M46" s="58">
        <f t="shared" si="5"/>
        <v>0</v>
      </c>
      <c r="N46" s="59">
        <f t="shared" si="6"/>
        <v>0</v>
      </c>
    </row>
    <row r="47" spans="1:14" s="55" customFormat="1" ht="201.75" customHeight="1" x14ac:dyDescent="0.2">
      <c r="A47" s="9">
        <v>28</v>
      </c>
      <c r="B47" s="38" t="s">
        <v>66</v>
      </c>
      <c r="C47" s="5">
        <v>2</v>
      </c>
      <c r="D47" s="5" t="s">
        <v>40</v>
      </c>
      <c r="E47" s="56"/>
      <c r="F47" s="57">
        <v>0</v>
      </c>
      <c r="G47" s="58">
        <f t="shared" si="0"/>
        <v>0</v>
      </c>
      <c r="H47" s="57">
        <v>0</v>
      </c>
      <c r="I47" s="58">
        <f t="shared" si="1"/>
        <v>0</v>
      </c>
      <c r="J47" s="58">
        <f t="shared" si="2"/>
        <v>0</v>
      </c>
      <c r="K47" s="58">
        <f t="shared" si="3"/>
        <v>0</v>
      </c>
      <c r="L47" s="58">
        <f t="shared" si="4"/>
        <v>0</v>
      </c>
      <c r="M47" s="58">
        <f t="shared" si="5"/>
        <v>0</v>
      </c>
      <c r="N47" s="59">
        <f t="shared" si="6"/>
        <v>0</v>
      </c>
    </row>
    <row r="48" spans="1:14" s="55" customFormat="1" ht="51.75" customHeight="1" x14ac:dyDescent="0.2">
      <c r="A48" s="9">
        <v>29</v>
      </c>
      <c r="B48" s="38" t="s">
        <v>67</v>
      </c>
      <c r="C48" s="5">
        <v>1</v>
      </c>
      <c r="D48" s="5" t="s">
        <v>40</v>
      </c>
      <c r="E48" s="56"/>
      <c r="F48" s="57">
        <v>0</v>
      </c>
      <c r="G48" s="58">
        <f t="shared" si="0"/>
        <v>0</v>
      </c>
      <c r="H48" s="57">
        <v>0</v>
      </c>
      <c r="I48" s="58">
        <f t="shared" si="1"/>
        <v>0</v>
      </c>
      <c r="J48" s="58">
        <f t="shared" si="2"/>
        <v>0</v>
      </c>
      <c r="K48" s="58">
        <f t="shared" si="3"/>
        <v>0</v>
      </c>
      <c r="L48" s="58">
        <f t="shared" si="4"/>
        <v>0</v>
      </c>
      <c r="M48" s="58">
        <f t="shared" si="5"/>
        <v>0</v>
      </c>
      <c r="N48" s="59">
        <f t="shared" si="6"/>
        <v>0</v>
      </c>
    </row>
    <row r="49" spans="1:14" s="55" customFormat="1" ht="54" customHeight="1" x14ac:dyDescent="0.2">
      <c r="A49" s="9">
        <v>30</v>
      </c>
      <c r="B49" s="38" t="s">
        <v>68</v>
      </c>
      <c r="C49" s="5">
        <v>3</v>
      </c>
      <c r="D49" s="5" t="s">
        <v>40</v>
      </c>
      <c r="E49" s="56"/>
      <c r="F49" s="57">
        <v>0</v>
      </c>
      <c r="G49" s="58">
        <f t="shared" si="0"/>
        <v>0</v>
      </c>
      <c r="H49" s="57">
        <v>0</v>
      </c>
      <c r="I49" s="58">
        <f t="shared" si="1"/>
        <v>0</v>
      </c>
      <c r="J49" s="58">
        <f t="shared" si="2"/>
        <v>0</v>
      </c>
      <c r="K49" s="58">
        <f t="shared" si="3"/>
        <v>0</v>
      </c>
      <c r="L49" s="58">
        <f t="shared" si="4"/>
        <v>0</v>
      </c>
      <c r="M49" s="58">
        <f t="shared" si="5"/>
        <v>0</v>
      </c>
      <c r="N49" s="59">
        <f t="shared" si="6"/>
        <v>0</v>
      </c>
    </row>
    <row r="50" spans="1:14" s="55" customFormat="1" ht="79.5" customHeight="1" x14ac:dyDescent="0.2">
      <c r="A50" s="9">
        <v>31</v>
      </c>
      <c r="B50" s="38" t="s">
        <v>69</v>
      </c>
      <c r="C50" s="5">
        <v>1</v>
      </c>
      <c r="D50" s="5" t="s">
        <v>40</v>
      </c>
      <c r="E50" s="56"/>
      <c r="F50" s="57">
        <v>0</v>
      </c>
      <c r="G50" s="58">
        <f t="shared" si="0"/>
        <v>0</v>
      </c>
      <c r="H50" s="57">
        <v>0</v>
      </c>
      <c r="I50" s="58">
        <f t="shared" si="1"/>
        <v>0</v>
      </c>
      <c r="J50" s="58">
        <f t="shared" si="2"/>
        <v>0</v>
      </c>
      <c r="K50" s="58">
        <f t="shared" si="3"/>
        <v>0</v>
      </c>
      <c r="L50" s="58">
        <f t="shared" si="4"/>
        <v>0</v>
      </c>
      <c r="M50" s="58">
        <f t="shared" si="5"/>
        <v>0</v>
      </c>
      <c r="N50" s="59">
        <f t="shared" si="6"/>
        <v>0</v>
      </c>
    </row>
    <row r="51" spans="1:14" s="55" customFormat="1" ht="141" customHeight="1" x14ac:dyDescent="0.2">
      <c r="A51" s="9">
        <v>32</v>
      </c>
      <c r="B51" s="38" t="s">
        <v>70</v>
      </c>
      <c r="C51" s="5">
        <v>3</v>
      </c>
      <c r="D51" s="5" t="s">
        <v>40</v>
      </c>
      <c r="E51" s="56"/>
      <c r="F51" s="57">
        <v>0</v>
      </c>
      <c r="G51" s="58">
        <f t="shared" si="0"/>
        <v>0</v>
      </c>
      <c r="H51" s="57">
        <v>0</v>
      </c>
      <c r="I51" s="58">
        <f t="shared" si="1"/>
        <v>0</v>
      </c>
      <c r="J51" s="58">
        <f t="shared" si="2"/>
        <v>0</v>
      </c>
      <c r="K51" s="58">
        <f t="shared" si="3"/>
        <v>0</v>
      </c>
      <c r="L51" s="58">
        <f t="shared" si="4"/>
        <v>0</v>
      </c>
      <c r="M51" s="58">
        <f t="shared" si="5"/>
        <v>0</v>
      </c>
      <c r="N51" s="59">
        <f t="shared" si="6"/>
        <v>0</v>
      </c>
    </row>
    <row r="52" spans="1:14" s="55" customFormat="1" ht="129.75" customHeight="1" x14ac:dyDescent="0.2">
      <c r="A52" s="9">
        <v>33</v>
      </c>
      <c r="B52" s="38" t="s">
        <v>71</v>
      </c>
      <c r="C52" s="5">
        <v>1</v>
      </c>
      <c r="D52" s="5" t="s">
        <v>40</v>
      </c>
      <c r="E52" s="56"/>
      <c r="F52" s="57">
        <v>0</v>
      </c>
      <c r="G52" s="58">
        <f t="shared" si="0"/>
        <v>0</v>
      </c>
      <c r="H52" s="57">
        <v>0</v>
      </c>
      <c r="I52" s="58">
        <f t="shared" si="1"/>
        <v>0</v>
      </c>
      <c r="J52" s="58">
        <f t="shared" si="2"/>
        <v>0</v>
      </c>
      <c r="K52" s="58">
        <f t="shared" si="3"/>
        <v>0</v>
      </c>
      <c r="L52" s="58">
        <f t="shared" si="4"/>
        <v>0</v>
      </c>
      <c r="M52" s="58">
        <f t="shared" si="5"/>
        <v>0</v>
      </c>
      <c r="N52" s="59">
        <f t="shared" si="6"/>
        <v>0</v>
      </c>
    </row>
    <row r="53" spans="1:14" s="55" customFormat="1" ht="73.5" customHeight="1" x14ac:dyDescent="0.2">
      <c r="A53" s="9">
        <v>34</v>
      </c>
      <c r="B53" s="38" t="s">
        <v>72</v>
      </c>
      <c r="C53" s="5">
        <v>2</v>
      </c>
      <c r="D53" s="5" t="s">
        <v>40</v>
      </c>
      <c r="E53" s="56"/>
      <c r="F53" s="57">
        <v>0</v>
      </c>
      <c r="G53" s="58">
        <f t="shared" si="0"/>
        <v>0</v>
      </c>
      <c r="H53" s="57">
        <v>0</v>
      </c>
      <c r="I53" s="58">
        <f t="shared" si="1"/>
        <v>0</v>
      </c>
      <c r="J53" s="58">
        <f t="shared" si="2"/>
        <v>0</v>
      </c>
      <c r="K53" s="58">
        <f t="shared" si="3"/>
        <v>0</v>
      </c>
      <c r="L53" s="58">
        <f t="shared" si="4"/>
        <v>0</v>
      </c>
      <c r="M53" s="58">
        <f t="shared" si="5"/>
        <v>0</v>
      </c>
      <c r="N53" s="59">
        <f t="shared" si="6"/>
        <v>0</v>
      </c>
    </row>
    <row r="54" spans="1:14" s="55" customFormat="1" ht="135" customHeight="1" x14ac:dyDescent="0.2">
      <c r="A54" s="9">
        <v>35</v>
      </c>
      <c r="B54" s="38" t="s">
        <v>73</v>
      </c>
      <c r="C54" s="5">
        <v>1</v>
      </c>
      <c r="D54" s="5" t="s">
        <v>40</v>
      </c>
      <c r="E54" s="56"/>
      <c r="F54" s="57">
        <v>0</v>
      </c>
      <c r="G54" s="58">
        <f t="shared" si="0"/>
        <v>0</v>
      </c>
      <c r="H54" s="57">
        <v>0</v>
      </c>
      <c r="I54" s="58">
        <f t="shared" si="1"/>
        <v>0</v>
      </c>
      <c r="J54" s="58">
        <f t="shared" si="2"/>
        <v>0</v>
      </c>
      <c r="K54" s="58">
        <f t="shared" si="3"/>
        <v>0</v>
      </c>
      <c r="L54" s="58">
        <f t="shared" si="4"/>
        <v>0</v>
      </c>
      <c r="M54" s="58">
        <f t="shared" si="5"/>
        <v>0</v>
      </c>
      <c r="N54" s="59">
        <f t="shared" si="6"/>
        <v>0</v>
      </c>
    </row>
    <row r="55" spans="1:14" s="55" customFormat="1" ht="47.25" customHeight="1" x14ac:dyDescent="0.2">
      <c r="A55" s="9">
        <v>36</v>
      </c>
      <c r="B55" s="38" t="s">
        <v>74</v>
      </c>
      <c r="C55" s="5">
        <v>3</v>
      </c>
      <c r="D55" s="5" t="s">
        <v>40</v>
      </c>
      <c r="E55" s="56"/>
      <c r="F55" s="57">
        <v>0</v>
      </c>
      <c r="G55" s="58">
        <f t="shared" si="0"/>
        <v>0</v>
      </c>
      <c r="H55" s="57">
        <v>0</v>
      </c>
      <c r="I55" s="58">
        <f t="shared" si="1"/>
        <v>0</v>
      </c>
      <c r="J55" s="58">
        <f t="shared" si="2"/>
        <v>0</v>
      </c>
      <c r="K55" s="58">
        <f t="shared" si="3"/>
        <v>0</v>
      </c>
      <c r="L55" s="58">
        <f t="shared" si="4"/>
        <v>0</v>
      </c>
      <c r="M55" s="58">
        <f t="shared" si="5"/>
        <v>0</v>
      </c>
      <c r="N55" s="59">
        <f t="shared" si="6"/>
        <v>0</v>
      </c>
    </row>
    <row r="56" spans="1:14" s="55" customFormat="1" ht="78.75" customHeight="1" x14ac:dyDescent="0.2">
      <c r="A56" s="9">
        <v>37</v>
      </c>
      <c r="B56" s="38" t="s">
        <v>75</v>
      </c>
      <c r="C56" s="5">
        <v>2</v>
      </c>
      <c r="D56" s="5" t="s">
        <v>40</v>
      </c>
      <c r="E56" s="56"/>
      <c r="F56" s="57">
        <v>0</v>
      </c>
      <c r="G56" s="58">
        <f t="shared" si="0"/>
        <v>0</v>
      </c>
      <c r="H56" s="57">
        <v>0</v>
      </c>
      <c r="I56" s="58">
        <f t="shared" si="1"/>
        <v>0</v>
      </c>
      <c r="J56" s="58">
        <f t="shared" si="2"/>
        <v>0</v>
      </c>
      <c r="K56" s="58">
        <f t="shared" si="3"/>
        <v>0</v>
      </c>
      <c r="L56" s="58">
        <f t="shared" si="4"/>
        <v>0</v>
      </c>
      <c r="M56" s="58">
        <f t="shared" si="5"/>
        <v>0</v>
      </c>
      <c r="N56" s="59">
        <f t="shared" si="6"/>
        <v>0</v>
      </c>
    </row>
    <row r="57" spans="1:14" s="55" customFormat="1" ht="102" customHeight="1" x14ac:dyDescent="0.2">
      <c r="A57" s="9">
        <v>38</v>
      </c>
      <c r="B57" s="38" t="s">
        <v>76</v>
      </c>
      <c r="C57" s="5">
        <v>1</v>
      </c>
      <c r="D57" s="5" t="s">
        <v>40</v>
      </c>
      <c r="E57" s="56"/>
      <c r="F57" s="57">
        <v>0</v>
      </c>
      <c r="G57" s="58">
        <f t="shared" si="0"/>
        <v>0</v>
      </c>
      <c r="H57" s="57">
        <v>0</v>
      </c>
      <c r="I57" s="58">
        <f t="shared" si="1"/>
        <v>0</v>
      </c>
      <c r="J57" s="58">
        <f t="shared" si="2"/>
        <v>0</v>
      </c>
      <c r="K57" s="58">
        <f t="shared" si="3"/>
        <v>0</v>
      </c>
      <c r="L57" s="58">
        <f t="shared" si="4"/>
        <v>0</v>
      </c>
      <c r="M57" s="58">
        <f t="shared" si="5"/>
        <v>0</v>
      </c>
      <c r="N57" s="59">
        <f t="shared" si="6"/>
        <v>0</v>
      </c>
    </row>
    <row r="58" spans="1:14" s="55" customFormat="1" ht="149.25" customHeight="1" x14ac:dyDescent="0.2">
      <c r="A58" s="9">
        <v>39</v>
      </c>
      <c r="B58" s="38" t="s">
        <v>77</v>
      </c>
      <c r="C58" s="5">
        <v>1</v>
      </c>
      <c r="D58" s="5" t="s">
        <v>40</v>
      </c>
      <c r="E58" s="56"/>
      <c r="F58" s="57">
        <v>0</v>
      </c>
      <c r="G58" s="58">
        <f t="shared" si="0"/>
        <v>0</v>
      </c>
      <c r="H58" s="57">
        <v>0</v>
      </c>
      <c r="I58" s="58">
        <f t="shared" si="1"/>
        <v>0</v>
      </c>
      <c r="J58" s="58">
        <f t="shared" si="2"/>
        <v>0</v>
      </c>
      <c r="K58" s="58">
        <f t="shared" si="3"/>
        <v>0</v>
      </c>
      <c r="L58" s="58">
        <f t="shared" si="4"/>
        <v>0</v>
      </c>
      <c r="M58" s="58">
        <f t="shared" si="5"/>
        <v>0</v>
      </c>
      <c r="N58" s="59">
        <f t="shared" si="6"/>
        <v>0</v>
      </c>
    </row>
    <row r="59" spans="1:14" s="55" customFormat="1" ht="68.25" customHeight="1" x14ac:dyDescent="0.2">
      <c r="A59" s="9">
        <v>40</v>
      </c>
      <c r="B59" s="38" t="s">
        <v>78</v>
      </c>
      <c r="C59" s="5">
        <v>2</v>
      </c>
      <c r="D59" s="5" t="s">
        <v>40</v>
      </c>
      <c r="E59" s="56"/>
      <c r="F59" s="57">
        <v>0</v>
      </c>
      <c r="G59" s="58">
        <f t="shared" si="0"/>
        <v>0</v>
      </c>
      <c r="H59" s="57">
        <v>0</v>
      </c>
      <c r="I59" s="58">
        <f t="shared" si="1"/>
        <v>0</v>
      </c>
      <c r="J59" s="58">
        <f t="shared" si="2"/>
        <v>0</v>
      </c>
      <c r="K59" s="58">
        <f t="shared" si="3"/>
        <v>0</v>
      </c>
      <c r="L59" s="58">
        <f t="shared" si="4"/>
        <v>0</v>
      </c>
      <c r="M59" s="58">
        <f t="shared" si="5"/>
        <v>0</v>
      </c>
      <c r="N59" s="59">
        <f t="shared" si="6"/>
        <v>0</v>
      </c>
    </row>
    <row r="60" spans="1:14" s="55" customFormat="1" ht="62.25" customHeight="1" x14ac:dyDescent="0.2">
      <c r="A60" s="9">
        <v>41</v>
      </c>
      <c r="B60" s="38" t="s">
        <v>79</v>
      </c>
      <c r="C60" s="5">
        <v>2</v>
      </c>
      <c r="D60" s="5" t="s">
        <v>40</v>
      </c>
      <c r="E60" s="56"/>
      <c r="F60" s="57">
        <v>0</v>
      </c>
      <c r="G60" s="58">
        <f t="shared" si="0"/>
        <v>0</v>
      </c>
      <c r="H60" s="57">
        <v>0</v>
      </c>
      <c r="I60" s="58">
        <f t="shared" si="1"/>
        <v>0</v>
      </c>
      <c r="J60" s="58">
        <f t="shared" si="2"/>
        <v>0</v>
      </c>
      <c r="K60" s="58">
        <f t="shared" si="3"/>
        <v>0</v>
      </c>
      <c r="L60" s="58">
        <f t="shared" si="4"/>
        <v>0</v>
      </c>
      <c r="M60" s="58">
        <f t="shared" si="5"/>
        <v>0</v>
      </c>
      <c r="N60" s="59">
        <f t="shared" si="6"/>
        <v>0</v>
      </c>
    </row>
    <row r="61" spans="1:14" s="55" customFormat="1" ht="121.5" customHeight="1" x14ac:dyDescent="0.2">
      <c r="A61" s="9">
        <v>42</v>
      </c>
      <c r="B61" s="38" t="s">
        <v>80</v>
      </c>
      <c r="C61" s="5">
        <v>1</v>
      </c>
      <c r="D61" s="5" t="s">
        <v>40</v>
      </c>
      <c r="E61" s="56"/>
      <c r="F61" s="57">
        <v>0</v>
      </c>
      <c r="G61" s="58">
        <f t="shared" si="0"/>
        <v>0</v>
      </c>
      <c r="H61" s="57">
        <v>0</v>
      </c>
      <c r="I61" s="58">
        <f t="shared" si="1"/>
        <v>0</v>
      </c>
      <c r="J61" s="58">
        <f t="shared" si="2"/>
        <v>0</v>
      </c>
      <c r="K61" s="58">
        <f t="shared" si="3"/>
        <v>0</v>
      </c>
      <c r="L61" s="58">
        <f t="shared" si="4"/>
        <v>0</v>
      </c>
      <c r="M61" s="58">
        <f t="shared" si="5"/>
        <v>0</v>
      </c>
      <c r="N61" s="59">
        <f t="shared" si="6"/>
        <v>0</v>
      </c>
    </row>
    <row r="62" spans="1:14" s="55" customFormat="1" ht="117.75" customHeight="1" x14ac:dyDescent="0.2">
      <c r="A62" s="9">
        <v>43</v>
      </c>
      <c r="B62" s="38" t="s">
        <v>81</v>
      </c>
      <c r="C62" s="5">
        <v>1</v>
      </c>
      <c r="D62" s="5" t="s">
        <v>40</v>
      </c>
      <c r="E62" s="56"/>
      <c r="F62" s="57">
        <v>0</v>
      </c>
      <c r="G62" s="58">
        <f t="shared" si="0"/>
        <v>0</v>
      </c>
      <c r="H62" s="57">
        <v>0</v>
      </c>
      <c r="I62" s="58">
        <f t="shared" si="1"/>
        <v>0</v>
      </c>
      <c r="J62" s="58">
        <f t="shared" si="2"/>
        <v>0</v>
      </c>
      <c r="K62" s="58">
        <f t="shared" si="3"/>
        <v>0</v>
      </c>
      <c r="L62" s="58">
        <f t="shared" si="4"/>
        <v>0</v>
      </c>
      <c r="M62" s="58">
        <f t="shared" si="5"/>
        <v>0</v>
      </c>
      <c r="N62" s="59">
        <f t="shared" si="6"/>
        <v>0</v>
      </c>
    </row>
    <row r="63" spans="1:14" s="55" customFormat="1" ht="33.75" customHeight="1" x14ac:dyDescent="0.2">
      <c r="A63" s="9">
        <v>44</v>
      </c>
      <c r="B63" s="38" t="s">
        <v>82</v>
      </c>
      <c r="C63" s="5">
        <v>2</v>
      </c>
      <c r="D63" s="5" t="s">
        <v>40</v>
      </c>
      <c r="E63" s="56"/>
      <c r="F63" s="57">
        <v>0</v>
      </c>
      <c r="G63" s="58">
        <f t="shared" si="0"/>
        <v>0</v>
      </c>
      <c r="H63" s="57">
        <v>0</v>
      </c>
      <c r="I63" s="58">
        <f t="shared" si="1"/>
        <v>0</v>
      </c>
      <c r="J63" s="58">
        <f t="shared" si="2"/>
        <v>0</v>
      </c>
      <c r="K63" s="58">
        <f t="shared" si="3"/>
        <v>0</v>
      </c>
      <c r="L63" s="58">
        <f t="shared" si="4"/>
        <v>0</v>
      </c>
      <c r="M63" s="58">
        <f t="shared" si="5"/>
        <v>0</v>
      </c>
      <c r="N63" s="59">
        <f t="shared" si="6"/>
        <v>0</v>
      </c>
    </row>
    <row r="64" spans="1:14" s="55" customFormat="1" ht="57.75" customHeight="1" x14ac:dyDescent="0.2">
      <c r="A64" s="9">
        <v>45</v>
      </c>
      <c r="B64" s="38" t="s">
        <v>86</v>
      </c>
      <c r="C64" s="5">
        <v>1</v>
      </c>
      <c r="D64" s="5" t="s">
        <v>40</v>
      </c>
      <c r="E64" s="56"/>
      <c r="F64" s="57">
        <v>0</v>
      </c>
      <c r="G64" s="58">
        <f t="shared" si="0"/>
        <v>0</v>
      </c>
      <c r="H64" s="57">
        <v>0</v>
      </c>
      <c r="I64" s="58">
        <f t="shared" si="1"/>
        <v>0</v>
      </c>
      <c r="J64" s="58">
        <f t="shared" si="2"/>
        <v>0</v>
      </c>
      <c r="K64" s="58">
        <f t="shared" si="3"/>
        <v>0</v>
      </c>
      <c r="L64" s="58">
        <f t="shared" si="4"/>
        <v>0</v>
      </c>
      <c r="M64" s="58">
        <f t="shared" si="5"/>
        <v>0</v>
      </c>
      <c r="N64" s="59">
        <f t="shared" si="6"/>
        <v>0</v>
      </c>
    </row>
    <row r="65" spans="1:14" s="55" customFormat="1" ht="222" customHeight="1" x14ac:dyDescent="0.2">
      <c r="A65" s="9">
        <v>46</v>
      </c>
      <c r="B65" s="38" t="s">
        <v>83</v>
      </c>
      <c r="C65" s="5">
        <v>1</v>
      </c>
      <c r="D65" s="5" t="s">
        <v>40</v>
      </c>
      <c r="E65" s="56"/>
      <c r="F65" s="57">
        <v>0</v>
      </c>
      <c r="G65" s="58">
        <f t="shared" si="0"/>
        <v>0</v>
      </c>
      <c r="H65" s="57">
        <v>0</v>
      </c>
      <c r="I65" s="58">
        <f t="shared" si="1"/>
        <v>0</v>
      </c>
      <c r="J65" s="58">
        <f t="shared" si="2"/>
        <v>0</v>
      </c>
      <c r="K65" s="58">
        <f t="shared" si="3"/>
        <v>0</v>
      </c>
      <c r="L65" s="58">
        <f t="shared" si="4"/>
        <v>0</v>
      </c>
      <c r="M65" s="58">
        <f t="shared" si="5"/>
        <v>0</v>
      </c>
      <c r="N65" s="59">
        <f t="shared" si="6"/>
        <v>0</v>
      </c>
    </row>
    <row r="66" spans="1:14" s="55" customFormat="1" ht="42" customHeight="1" thickBot="1" x14ac:dyDescent="0.3">
      <c r="A66" s="60"/>
      <c r="B66" s="13"/>
      <c r="C66" s="13"/>
      <c r="D66" s="13"/>
      <c r="E66" s="13"/>
      <c r="F66" s="13"/>
      <c r="G66" s="13"/>
      <c r="H66" s="13"/>
      <c r="I66" s="13"/>
      <c r="J66" s="13"/>
      <c r="K66" s="13"/>
      <c r="L66" s="14" t="s">
        <v>34</v>
      </c>
      <c r="M66" s="14"/>
      <c r="N66" s="61">
        <f>SUMIF(F:F,0%,K:K)</f>
        <v>0</v>
      </c>
    </row>
    <row r="67" spans="1:14" s="55" customFormat="1" ht="39" customHeight="1" thickBot="1" x14ac:dyDescent="0.3">
      <c r="A67" s="62" t="s">
        <v>23</v>
      </c>
      <c r="B67" s="63"/>
      <c r="C67" s="63"/>
      <c r="D67" s="63"/>
      <c r="E67" s="63"/>
      <c r="F67" s="63"/>
      <c r="G67" s="63"/>
      <c r="H67" s="63"/>
      <c r="I67" s="63"/>
      <c r="J67" s="63"/>
      <c r="K67" s="63"/>
      <c r="L67" s="15" t="s">
        <v>10</v>
      </c>
      <c r="M67" s="15"/>
      <c r="N67" s="64">
        <f>SUMIF(F:F,5%,K:K)</f>
        <v>0</v>
      </c>
    </row>
    <row r="68" spans="1:14" s="55" customFormat="1" ht="26.45" customHeight="1" x14ac:dyDescent="0.25">
      <c r="A68" s="22" t="s">
        <v>36</v>
      </c>
      <c r="B68" s="22"/>
      <c r="C68" s="22"/>
      <c r="D68" s="22"/>
      <c r="E68" s="22"/>
      <c r="F68" s="22"/>
      <c r="G68" s="22"/>
      <c r="H68" s="22"/>
      <c r="I68" s="22"/>
      <c r="J68" s="22"/>
      <c r="K68" s="23"/>
      <c r="L68" s="15" t="s">
        <v>11</v>
      </c>
      <c r="M68" s="15"/>
      <c r="N68" s="64">
        <f>SUMIF(F:F,19%,K:K)</f>
        <v>0</v>
      </c>
    </row>
    <row r="69" spans="1:14" s="55" customFormat="1" ht="26.45" customHeight="1" x14ac:dyDescent="0.25">
      <c r="A69" s="24"/>
      <c r="B69" s="24"/>
      <c r="C69" s="24"/>
      <c r="D69" s="24"/>
      <c r="E69" s="24"/>
      <c r="F69" s="24"/>
      <c r="G69" s="24"/>
      <c r="H69" s="24"/>
      <c r="I69" s="24"/>
      <c r="J69" s="24"/>
      <c r="K69" s="24"/>
      <c r="L69" s="29" t="s">
        <v>7</v>
      </c>
      <c r="M69" s="30"/>
      <c r="N69" s="65">
        <f>SUM(N66:N68)</f>
        <v>0</v>
      </c>
    </row>
    <row r="70" spans="1:14" s="55" customFormat="1" ht="26.45" customHeight="1" x14ac:dyDescent="0.25">
      <c r="A70" s="24"/>
      <c r="B70" s="24"/>
      <c r="C70" s="24"/>
      <c r="D70" s="24"/>
      <c r="E70" s="24"/>
      <c r="F70" s="24"/>
      <c r="G70" s="24"/>
      <c r="H70" s="24"/>
      <c r="I70" s="24"/>
      <c r="J70" s="24"/>
      <c r="K70" s="24"/>
      <c r="L70" s="27" t="s">
        <v>12</v>
      </c>
      <c r="M70" s="28"/>
      <c r="N70" s="64">
        <f>SUMIF(F:F,5%,L:L)</f>
        <v>0</v>
      </c>
    </row>
    <row r="71" spans="1:14" s="55" customFormat="1" ht="26.45" customHeight="1" x14ac:dyDescent="0.25">
      <c r="A71" s="24"/>
      <c r="B71" s="24"/>
      <c r="C71" s="24"/>
      <c r="D71" s="24"/>
      <c r="E71" s="24"/>
      <c r="F71" s="24"/>
      <c r="G71" s="24"/>
      <c r="H71" s="24"/>
      <c r="I71" s="24"/>
      <c r="J71" s="24"/>
      <c r="K71" s="24"/>
      <c r="L71" s="27" t="s">
        <v>13</v>
      </c>
      <c r="M71" s="28"/>
      <c r="N71" s="64">
        <f>SUMIF(F:F,19%,L:L)</f>
        <v>0</v>
      </c>
    </row>
    <row r="72" spans="1:14" s="55" customFormat="1" ht="26.45" customHeight="1" x14ac:dyDescent="0.25">
      <c r="A72" s="24"/>
      <c r="B72" s="24"/>
      <c r="C72" s="24"/>
      <c r="D72" s="24"/>
      <c r="E72" s="24"/>
      <c r="F72" s="24"/>
      <c r="G72" s="24"/>
      <c r="H72" s="24"/>
      <c r="I72" s="24"/>
      <c r="J72" s="24"/>
      <c r="K72" s="24"/>
      <c r="L72" s="29" t="s">
        <v>14</v>
      </c>
      <c r="M72" s="30"/>
      <c r="N72" s="65">
        <f>SUM(N70:N71)</f>
        <v>0</v>
      </c>
    </row>
    <row r="73" spans="1:14" s="55" customFormat="1" ht="26.45" customHeight="1" x14ac:dyDescent="0.25">
      <c r="A73" s="24"/>
      <c r="B73" s="24"/>
      <c r="C73" s="24"/>
      <c r="D73" s="24"/>
      <c r="E73" s="24"/>
      <c r="F73" s="24"/>
      <c r="G73" s="24"/>
      <c r="H73" s="24"/>
      <c r="I73" s="24"/>
      <c r="J73" s="24"/>
      <c r="K73" s="24"/>
      <c r="L73" s="27" t="s">
        <v>32</v>
      </c>
      <c r="M73" s="28"/>
      <c r="N73" s="64">
        <f>ROUND(SUM(M20:M65),0)</f>
        <v>0</v>
      </c>
    </row>
    <row r="74" spans="1:14" s="55" customFormat="1" ht="26.45" customHeight="1" x14ac:dyDescent="0.25">
      <c r="A74" s="24"/>
      <c r="B74" s="24"/>
      <c r="C74" s="24"/>
      <c r="D74" s="24"/>
      <c r="E74" s="24"/>
      <c r="F74" s="24"/>
      <c r="G74" s="24"/>
      <c r="H74" s="24"/>
      <c r="I74" s="24"/>
      <c r="J74" s="24"/>
      <c r="K74" s="24"/>
      <c r="L74" s="29" t="s">
        <v>31</v>
      </c>
      <c r="M74" s="30"/>
      <c r="N74" s="65">
        <f>SUM(N73)</f>
        <v>0</v>
      </c>
    </row>
    <row r="75" spans="1:14" s="55" customFormat="1" ht="26.45" customHeight="1" x14ac:dyDescent="0.25">
      <c r="A75" s="24"/>
      <c r="B75" s="24"/>
      <c r="C75" s="24"/>
      <c r="D75" s="24"/>
      <c r="E75" s="24"/>
      <c r="F75" s="24"/>
      <c r="G75" s="24"/>
      <c r="H75" s="24"/>
      <c r="I75" s="24"/>
      <c r="J75" s="24"/>
      <c r="K75" s="24"/>
      <c r="L75" s="29" t="s">
        <v>15</v>
      </c>
      <c r="M75" s="30"/>
      <c r="N75" s="65">
        <f>+N69+N72+N74</f>
        <v>0</v>
      </c>
    </row>
    <row r="76" spans="1:14" x14ac:dyDescent="0.25">
      <c r="A76" s="66"/>
      <c r="B76" s="66"/>
      <c r="C76" s="67"/>
      <c r="D76" s="66"/>
      <c r="E76" s="66"/>
    </row>
    <row r="77" spans="1:14" x14ac:dyDescent="0.25">
      <c r="A77" s="66"/>
      <c r="B77" s="68"/>
      <c r="C77" s="67"/>
      <c r="D77" s="66"/>
      <c r="E77" s="66"/>
    </row>
    <row r="78" spans="1:14" x14ac:dyDescent="0.25">
      <c r="A78" s="66"/>
      <c r="B78" s="68"/>
      <c r="C78" s="67"/>
      <c r="D78" s="66"/>
      <c r="E78" s="66"/>
    </row>
    <row r="79" spans="1:14" x14ac:dyDescent="0.25">
      <c r="A79" s="66"/>
      <c r="B79" s="68"/>
      <c r="C79" s="67"/>
      <c r="D79" s="66"/>
      <c r="E79" s="66"/>
    </row>
    <row r="80" spans="1:14" ht="15.75" thickBot="1" x14ac:dyDescent="0.3">
      <c r="A80" s="66"/>
      <c r="B80" s="69"/>
      <c r="C80" s="67"/>
      <c r="D80" s="66"/>
      <c r="E80" s="66"/>
    </row>
    <row r="81" spans="1:5" x14ac:dyDescent="0.25">
      <c r="A81" s="66"/>
      <c r="B81" s="70" t="s">
        <v>19</v>
      </c>
      <c r="C81" s="67"/>
      <c r="D81" s="66"/>
      <c r="E81" s="66"/>
    </row>
    <row r="82" spans="1:5" x14ac:dyDescent="0.25">
      <c r="A82" s="66"/>
      <c r="B82" s="66"/>
      <c r="C82" s="67"/>
      <c r="D82" s="66"/>
      <c r="E82" s="66"/>
    </row>
    <row r="83" spans="1:5" x14ac:dyDescent="0.25">
      <c r="A83" s="71" t="s">
        <v>38</v>
      </c>
    </row>
  </sheetData>
  <sheetProtection algorithmName="SHA-512" hashValue="6H1Sxxe8Kn/WREX4+swTrcRLenSk1XvNd/TkA4a5TN2JoxdaAO4grMAjkxIO98YuD8qZLgwKdThjatb7f8JDdw==" saltValue="9CUWECFY4gmvRLhtme25RQ==" spinCount="100000" sheet="1" selectLockedCells="1"/>
  <mergeCells count="26">
    <mergeCell ref="M2:N5"/>
    <mergeCell ref="B77:B80"/>
    <mergeCell ref="A68:K75"/>
    <mergeCell ref="A67:K67"/>
    <mergeCell ref="A10:B10"/>
    <mergeCell ref="A2:A5"/>
    <mergeCell ref="B2:L2"/>
    <mergeCell ref="B3:L3"/>
    <mergeCell ref="B4:L5"/>
    <mergeCell ref="L73:M73"/>
    <mergeCell ref="L74:M74"/>
    <mergeCell ref="L72:M72"/>
    <mergeCell ref="C12:F12"/>
    <mergeCell ref="A12:B16"/>
    <mergeCell ref="E10:G10"/>
    <mergeCell ref="L75:M75"/>
    <mergeCell ref="L67:M67"/>
    <mergeCell ref="L68:M68"/>
    <mergeCell ref="L69:M69"/>
    <mergeCell ref="L70:M70"/>
    <mergeCell ref="L71:M71"/>
    <mergeCell ref="C14:F14"/>
    <mergeCell ref="C16:F16"/>
    <mergeCell ref="K10:M10"/>
    <mergeCell ref="B66:K66"/>
    <mergeCell ref="L66:M66"/>
  </mergeCells>
  <dataValidations count="1">
    <dataValidation type="whole" allowBlank="1" showInputMessage="1" showErrorMessage="1" sqref="E20:E65">
      <formula1>0</formula1>
      <formula2>1E+32</formula2>
    </dataValidation>
  </dataValidations>
  <pageMargins left="0.7" right="0.7" top="0.75" bottom="0.75" header="0.3" footer="0.3"/>
  <pageSetup paperSize="5" scale="47" orientation="landscape"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F20:F65</xm:sqref>
        </x14:dataValidation>
        <x14:dataValidation type="list" allowBlank="1" showInputMessage="1" showErrorMessage="1">
          <x14:formula1>
            <xm:f>Hoja2!$F$7:$F$8</xm:f>
          </x14:formula1>
          <xm:sqref>H20:H65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1">
        <v>0</v>
      </c>
      <c r="F7" s="3">
        <v>0.08</v>
      </c>
    </row>
    <row r="8" spans="4:6" x14ac:dyDescent="0.25">
      <c r="D8" s="1">
        <v>0.05</v>
      </c>
      <c r="F8" s="1">
        <v>0</v>
      </c>
    </row>
    <row r="9" spans="4:6" x14ac:dyDescent="0.25">
      <c r="D9" s="1">
        <v>0.19</v>
      </c>
    </row>
    <row r="10" spans="4:6" x14ac:dyDescent="0.25">
      <c r="D10" s="1"/>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LENOVO</cp:lastModifiedBy>
  <cp:lastPrinted>2022-01-27T18:55:46Z</cp:lastPrinted>
  <dcterms:created xsi:type="dcterms:W3CDTF">2017-04-28T13:22:52Z</dcterms:created>
  <dcterms:modified xsi:type="dcterms:W3CDTF">2023-09-07T23:31:03Z</dcterms:modified>
</cp:coreProperties>
</file>